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Game Design\Year 3\Numerics\"/>
    </mc:Choice>
  </mc:AlternateContent>
  <xr:revisionPtr revIDLastSave="0" documentId="8_{77E202B8-6180-48FF-BBF0-ECE86CF59DFF}" xr6:coauthVersionLast="47" xr6:coauthVersionMax="47" xr10:uidLastSave="{00000000-0000-0000-0000-000000000000}"/>
  <bookViews>
    <workbookView xWindow="-120" yWindow="-120" windowWidth="38640" windowHeight="21240" xr2:uid="{704E289A-F1B5-45CB-A79C-99D9DEB43FBF}"/>
  </bookViews>
  <sheets>
    <sheet name="Player Numeric Design" sheetId="1" r:id="rId1"/>
    <sheet name="Enemy Numeric Design" sheetId="2" r:id="rId2"/>
    <sheet name="Obstacle+Hazard Numeric Design" sheetId="3" r:id="rId3"/>
  </sheets>
  <definedNames>
    <definedName name="_xlnm.Print_Area" localSheetId="0">'Player Numeric Design'!$A$1:$W$105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J80" i="1" s="1"/>
  <c r="L59" i="2"/>
  <c r="D80" i="1"/>
  <c r="F59" i="2"/>
  <c r="E62" i="2"/>
  <c r="D62" i="2"/>
  <c r="D62" i="3"/>
  <c r="D88" i="1"/>
  <c r="K80" i="1"/>
  <c r="L80" i="1" s="1"/>
  <c r="J92" i="1"/>
  <c r="J91" i="1"/>
  <c r="G92" i="1"/>
  <c r="F92" i="1"/>
  <c r="E92" i="1"/>
  <c r="D92" i="1"/>
  <c r="K92" i="1" s="1"/>
  <c r="L92" i="1" s="1"/>
  <c r="D66" i="2"/>
  <c r="G61" i="2"/>
  <c r="F61" i="2"/>
  <c r="F65" i="2"/>
  <c r="L65" i="2" s="1"/>
  <c r="F64" i="2"/>
  <c r="L64" i="2" s="1"/>
  <c r="E61" i="2"/>
  <c r="F63" i="2"/>
  <c r="F62" i="2"/>
  <c r="L62" i="2" s="1"/>
  <c r="L21" i="3"/>
  <c r="L20" i="3"/>
  <c r="D61" i="3"/>
  <c r="D60" i="3"/>
  <c r="L24" i="3"/>
  <c r="L23" i="3"/>
  <c r="L19" i="3"/>
  <c r="L22" i="3"/>
  <c r="M24" i="3"/>
  <c r="M22" i="3"/>
  <c r="D59" i="3"/>
  <c r="D63" i="3"/>
  <c r="K66" i="3"/>
  <c r="K65" i="3"/>
  <c r="E66" i="3"/>
  <c r="F66" i="3"/>
  <c r="G67" i="3"/>
  <c r="G65" i="3"/>
  <c r="G66" i="3"/>
  <c r="F65" i="3"/>
  <c r="F68" i="3"/>
  <c r="H68" i="3"/>
  <c r="G68" i="3"/>
  <c r="K68" i="3"/>
  <c r="E68" i="3"/>
  <c r="E67" i="3"/>
  <c r="J68" i="3" s="1"/>
  <c r="E65" i="3"/>
  <c r="D68" i="3"/>
  <c r="D67" i="3"/>
  <c r="D66" i="3"/>
  <c r="D65" i="3"/>
  <c r="D64" i="3"/>
  <c r="L81" i="1"/>
  <c r="K82" i="1"/>
  <c r="L63" i="2"/>
  <c r="K61" i="2"/>
  <c r="L61" i="2"/>
  <c r="L60" i="2"/>
  <c r="J90" i="1"/>
  <c r="J89" i="1"/>
  <c r="J88" i="1"/>
  <c r="J87" i="1"/>
  <c r="J86" i="1"/>
  <c r="J85" i="1"/>
  <c r="J84" i="1"/>
  <c r="J83" i="1"/>
  <c r="J82" i="1"/>
  <c r="J81" i="1"/>
  <c r="G91" i="1"/>
  <c r="G90" i="1"/>
  <c r="G89" i="1"/>
  <c r="G88" i="1"/>
  <c r="G87" i="1"/>
  <c r="G86" i="1"/>
  <c r="G85" i="1"/>
  <c r="G84" i="1"/>
  <c r="G83" i="1"/>
  <c r="G82" i="1"/>
  <c r="G81" i="1"/>
  <c r="F91" i="1"/>
  <c r="F90" i="1"/>
  <c r="F89" i="1"/>
  <c r="F88" i="1"/>
  <c r="F87" i="1"/>
  <c r="F86" i="1"/>
  <c r="F84" i="1"/>
  <c r="F85" i="1"/>
  <c r="F83" i="1"/>
  <c r="F82" i="1"/>
  <c r="F81" i="1"/>
  <c r="F80" i="1"/>
  <c r="E91" i="1"/>
  <c r="E90" i="1"/>
  <c r="E89" i="1"/>
  <c r="E88" i="1"/>
  <c r="E87" i="1"/>
  <c r="E86" i="1"/>
  <c r="E85" i="1"/>
  <c r="E84" i="1"/>
  <c r="E83" i="1"/>
  <c r="E82" i="1"/>
  <c r="E81" i="1"/>
  <c r="E80" i="1"/>
  <c r="G59" i="2"/>
  <c r="D90" i="1"/>
  <c r="K90" i="1" s="1"/>
  <c r="L90" i="1" s="1"/>
  <c r="E18" i="1"/>
  <c r="F9" i="1"/>
  <c r="E59" i="2"/>
  <c r="K59" i="2" s="1"/>
  <c r="G67" i="2"/>
  <c r="G66" i="2"/>
  <c r="G65" i="2"/>
  <c r="G63" i="2"/>
  <c r="G62" i="2"/>
  <c r="G60" i="2"/>
  <c r="H59" i="2"/>
  <c r="H67" i="2"/>
  <c r="H66" i="2"/>
  <c r="H65" i="2"/>
  <c r="H64" i="2"/>
  <c r="H63" i="2"/>
  <c r="H62" i="2"/>
  <c r="H61" i="2"/>
  <c r="H60" i="2"/>
  <c r="G64" i="2"/>
  <c r="F67" i="2"/>
  <c r="L67" i="2" s="1"/>
  <c r="F66" i="2"/>
  <c r="L66" i="2" s="1"/>
  <c r="F60" i="2"/>
  <c r="E19" i="1"/>
  <c r="E20" i="1"/>
  <c r="E67" i="2"/>
  <c r="K67" i="2" s="1"/>
  <c r="E66" i="2"/>
  <c r="K66" i="2" s="1"/>
  <c r="E65" i="2"/>
  <c r="K65" i="2" s="1"/>
  <c r="E64" i="2"/>
  <c r="K64" i="2" s="1"/>
  <c r="E63" i="2"/>
  <c r="K63" i="2" s="1"/>
  <c r="K62" i="2"/>
  <c r="E60" i="2"/>
  <c r="K60" i="2" s="1"/>
  <c r="D67" i="2"/>
  <c r="D65" i="2"/>
  <c r="D64" i="2"/>
  <c r="D63" i="2"/>
  <c r="D61" i="2"/>
  <c r="D60" i="2"/>
  <c r="J60" i="2" s="1"/>
  <c r="D59" i="2"/>
  <c r="J59" i="2" s="1"/>
  <c r="D82" i="1"/>
  <c r="L82" i="1" s="1"/>
  <c r="D91" i="1"/>
  <c r="K91" i="1" s="1"/>
  <c r="L91" i="1" s="1"/>
  <c r="D89" i="1"/>
  <c r="K89" i="1" s="1"/>
  <c r="L89" i="1" s="1"/>
  <c r="K88" i="1"/>
  <c r="L88" i="1" s="1"/>
  <c r="D87" i="1"/>
  <c r="K87" i="1" s="1"/>
  <c r="L87" i="1" s="1"/>
  <c r="D86" i="1"/>
  <c r="K86" i="1" s="1"/>
  <c r="L86" i="1" s="1"/>
  <c r="D85" i="1"/>
  <c r="K85" i="1" s="1"/>
  <c r="L85" i="1" s="1"/>
  <c r="D84" i="1"/>
  <c r="K84" i="1" s="1"/>
  <c r="L84" i="1" s="1"/>
  <c r="D83" i="1"/>
  <c r="K83" i="1" s="1"/>
  <c r="L83" i="1" s="1"/>
  <c r="D81" i="1"/>
  <c r="K81" i="1" s="1"/>
  <c r="M21" i="3" l="1"/>
  <c r="J61" i="2"/>
  <c r="J62" i="2"/>
  <c r="J64" i="2"/>
  <c r="M23" i="3"/>
  <c r="J67" i="2"/>
  <c r="J63" i="2"/>
  <c r="J65" i="2"/>
  <c r="J66" i="2"/>
  <c r="M20" i="3"/>
</calcChain>
</file>

<file path=xl/sharedStrings.xml><?xml version="1.0" encoding="utf-8"?>
<sst xmlns="http://schemas.openxmlformats.org/spreadsheetml/2006/main" count="559" uniqueCount="136">
  <si>
    <t>Player Movement</t>
  </si>
  <si>
    <t>Running</t>
  </si>
  <si>
    <t>Sliding</t>
  </si>
  <si>
    <t>Time (Seconds)</t>
  </si>
  <si>
    <t>Base Energy</t>
  </si>
  <si>
    <t>Global Exchange</t>
  </si>
  <si>
    <t>Base Weapon Damage</t>
  </si>
  <si>
    <t>Energy Cost</t>
  </si>
  <si>
    <t>Time till Empty (Seconds)</t>
  </si>
  <si>
    <t>Movement Options</t>
  </si>
  <si>
    <t>Wall Running</t>
  </si>
  <si>
    <t>Energy Cost (Seconds)</t>
  </si>
  <si>
    <t>Entropy Weapons</t>
  </si>
  <si>
    <t>Name</t>
  </si>
  <si>
    <t>Entropy Dagger</t>
  </si>
  <si>
    <t>Entropy Mine</t>
  </si>
  <si>
    <t>Entropy Sap</t>
  </si>
  <si>
    <t>Entropy Caltrops</t>
  </si>
  <si>
    <t>Entropy Fan</t>
  </si>
  <si>
    <t>Entropy Twin-Blade</t>
  </si>
  <si>
    <t>Entropy Blade</t>
  </si>
  <si>
    <t>Entropy Axe</t>
  </si>
  <si>
    <t>Entropy Lance</t>
  </si>
  <si>
    <t>Entropy Hammer</t>
  </si>
  <si>
    <t>Entropy Chakram (Light)</t>
  </si>
  <si>
    <t>Entropy Chakram (Dark)</t>
  </si>
  <si>
    <t>Type</t>
  </si>
  <si>
    <t>Single-Target</t>
  </si>
  <si>
    <t>AOE</t>
  </si>
  <si>
    <t>Speed Ranks</t>
  </si>
  <si>
    <t>Ranked Damage Value</t>
  </si>
  <si>
    <t>Damage Modifier Type</t>
  </si>
  <si>
    <t>Very High</t>
  </si>
  <si>
    <t>High</t>
  </si>
  <si>
    <t>Average</t>
  </si>
  <si>
    <t>Low</t>
  </si>
  <si>
    <t>Very Low</t>
  </si>
  <si>
    <t>Area of Effect</t>
  </si>
  <si>
    <t>Damage Scaling</t>
  </si>
  <si>
    <t>Damage Rank</t>
  </si>
  <si>
    <t>Very Fast</t>
  </si>
  <si>
    <t>Fast</t>
  </si>
  <si>
    <t>Slow</t>
  </si>
  <si>
    <t>Very Slow</t>
  </si>
  <si>
    <t xml:space="preserve">Individual Damage </t>
  </si>
  <si>
    <t>Total Energy/Uses</t>
  </si>
  <si>
    <t>Rate of Fire Ranks</t>
  </si>
  <si>
    <t>The Trooper</t>
  </si>
  <si>
    <t>The Air Trooper</t>
  </si>
  <si>
    <t>The Chameleon</t>
  </si>
  <si>
    <t>The Pursuer</t>
  </si>
  <si>
    <t>The Brute</t>
  </si>
  <si>
    <t>The Scout</t>
  </si>
  <si>
    <t>The Splitter</t>
  </si>
  <si>
    <t>The Support</t>
  </si>
  <si>
    <t>Smasher</t>
  </si>
  <si>
    <t>Emphasiser</t>
  </si>
  <si>
    <t>Enforcer</t>
  </si>
  <si>
    <t>Rate Of Fire Rank</t>
  </si>
  <si>
    <t>Health Rank</t>
  </si>
  <si>
    <t>Range Rank</t>
  </si>
  <si>
    <t>Speed Rank</t>
  </si>
  <si>
    <t xml:space="preserve">Average </t>
  </si>
  <si>
    <t>Individual Health Stat</t>
  </si>
  <si>
    <t>Individual Damage Stat</t>
  </si>
  <si>
    <t>Individual R.Of.F Stat</t>
  </si>
  <si>
    <t>Individual Range Stat</t>
  </si>
  <si>
    <t>Individual Speed Stat</t>
  </si>
  <si>
    <t>Base Enemy Attack Damage</t>
  </si>
  <si>
    <t>Very High/Very Fast</t>
  </si>
  <si>
    <t>Stat Ranks</t>
  </si>
  <si>
    <t>High/Fast</t>
  </si>
  <si>
    <t>Low/Slow</t>
  </si>
  <si>
    <t>Very Low/Very Slow</t>
  </si>
  <si>
    <t>Range Ranks</t>
  </si>
  <si>
    <t>Health Rank Value</t>
  </si>
  <si>
    <t>Very low</t>
  </si>
  <si>
    <t>Energy Absorbed Per Attack</t>
  </si>
  <si>
    <t>Attacks Per Second</t>
  </si>
  <si>
    <t>Player Energy/Time (S)</t>
  </si>
  <si>
    <t>Player's Total Energy</t>
  </si>
  <si>
    <t>Ranked Speed Value</t>
  </si>
  <si>
    <t xml:space="preserve">Individual Speed </t>
  </si>
  <si>
    <t>Base Weapon Speed (Metres)</t>
  </si>
  <si>
    <t xml:space="preserve">Individual Range </t>
  </si>
  <si>
    <t>Individual Rate of Fire</t>
  </si>
  <si>
    <t>HIgh</t>
  </si>
  <si>
    <t>Ranked Range Value</t>
  </si>
  <si>
    <t>Ranked R.O.F Value</t>
  </si>
  <si>
    <t xml:space="preserve">Final Range(M) </t>
  </si>
  <si>
    <t xml:space="preserve"> Final Speed (M/S)</t>
  </si>
  <si>
    <t>Final Damage</t>
  </si>
  <si>
    <t>Final Rate of Fire (S)</t>
  </si>
  <si>
    <t>Base Weapon Range(Metres)</t>
  </si>
  <si>
    <t>Base Weapon Rate of Fire (Seconds)</t>
  </si>
  <si>
    <t>Attacks per Second</t>
  </si>
  <si>
    <t>Speed (M)</t>
  </si>
  <si>
    <t>Enemies Numerics</t>
  </si>
  <si>
    <t>Base Enemy Attack Range (Metres)</t>
  </si>
  <si>
    <t>Base Enemy Attack Speed (Metres)</t>
  </si>
  <si>
    <t>Base Enemy Attack Rate of Fire (Seconds)</t>
  </si>
  <si>
    <t xml:space="preserve"> Final R.Of.F (Seconds)</t>
  </si>
  <si>
    <t xml:space="preserve"> Final Enemy Damage</t>
  </si>
  <si>
    <t xml:space="preserve"> Final Enemy Health</t>
  </si>
  <si>
    <t xml:space="preserve"> Final Attack Range (M)</t>
  </si>
  <si>
    <t>Final Projectile Speed (M/S)</t>
  </si>
  <si>
    <t>Misc Numerics</t>
  </si>
  <si>
    <t>Energy Crystal</t>
  </si>
  <si>
    <t>Ivory Podium</t>
  </si>
  <si>
    <t>Ivory Wall</t>
  </si>
  <si>
    <t>Pristine Launcher</t>
  </si>
  <si>
    <t>Crystalline Orbs</t>
  </si>
  <si>
    <t>Gravity Platform</t>
  </si>
  <si>
    <t>Pristine Spikes</t>
  </si>
  <si>
    <t>Leeching Zone</t>
  </si>
  <si>
    <t>Pristine Mine</t>
  </si>
  <si>
    <t>Pristine Turret</t>
  </si>
  <si>
    <t>Obstacle</t>
  </si>
  <si>
    <t>Static Hazard</t>
  </si>
  <si>
    <t>Health/Energy Rank</t>
  </si>
  <si>
    <t>/</t>
  </si>
  <si>
    <t xml:space="preserve">Base Enemy Health </t>
  </si>
  <si>
    <t xml:space="preserve"> Final Object Health</t>
  </si>
  <si>
    <t xml:space="preserve"> Final Object Damage</t>
  </si>
  <si>
    <t>Energy Stored//Energy Needed to fill</t>
  </si>
  <si>
    <t>Entropy Daggers Needed</t>
  </si>
  <si>
    <t>\</t>
  </si>
  <si>
    <t>Entropy Daggers needed</t>
  </si>
  <si>
    <t>Entropy Dual Dagger</t>
  </si>
  <si>
    <t>None</t>
  </si>
  <si>
    <t>The Jackhammer</t>
  </si>
  <si>
    <t xml:space="preserve">    </t>
  </si>
  <si>
    <t xml:space="preserve">                                                 </t>
  </si>
  <si>
    <t xml:space="preserve">             </t>
  </si>
  <si>
    <t xml:space="preserve">          </t>
  </si>
  <si>
    <t>Numeric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</si>
</sst>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sz val="24"/>
      <color rgb="FF000000"/>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sz val="14"/>
      <color theme="0"/>
      <name val="Calibri"/>
      <family val="2"/>
      <scheme val="minor"/>
    </font>
    <font>
      <b/>
      <sz val="22"/>
      <color rgb="FF000000"/>
      <name val="Calibri"/>
      <family val="2"/>
      <scheme val="minor"/>
    </font>
    <font>
      <sz val="11"/>
      <color theme="2"/>
      <name val="Calibri"/>
      <family val="2"/>
      <scheme val="minor"/>
    </font>
  </fonts>
  <fills count="26">
    <fill>
      <patternFill patternType="none"/>
    </fill>
    <fill>
      <patternFill patternType="gray125"/>
    </fill>
    <fill>
      <patternFill patternType="solid">
        <fgColor rgb="FFFFC000"/>
        <bgColor indexed="64"/>
      </patternFill>
    </fill>
    <fill>
      <patternFill patternType="solid">
        <fgColor theme="9"/>
        <bgColor indexed="64"/>
      </patternFill>
    </fill>
    <fill>
      <patternFill patternType="solid">
        <fgColor theme="9" tint="0.39997558519241921"/>
        <bgColor indexed="64"/>
      </patternFill>
    </fill>
    <fill>
      <patternFill patternType="solid">
        <fgColor rgb="FFFFFF00"/>
        <bgColor rgb="FF000000"/>
      </patternFill>
    </fill>
    <fill>
      <patternFill patternType="solid">
        <fgColor rgb="FF00B050"/>
        <bgColor rgb="FF000000"/>
      </patternFill>
    </fill>
    <fill>
      <patternFill patternType="solid">
        <fgColor rgb="FFFF5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bgColor indexed="64"/>
      </patternFill>
    </fill>
    <fill>
      <patternFill patternType="solid">
        <fgColor theme="8" tint="0.39997558519241921"/>
        <bgColor indexed="64"/>
      </patternFill>
    </fill>
    <fill>
      <patternFill patternType="solid">
        <fgColor theme="1"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CBABA"/>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6">
    <xf numFmtId="0" fontId="0" fillId="0" borderId="0" xfId="0"/>
    <xf numFmtId="0" fontId="2" fillId="6" borderId="0" xfId="0" applyFont="1" applyFill="1"/>
    <xf numFmtId="0" fontId="4" fillId="0" borderId="0" xfId="0" applyFont="1"/>
    <xf numFmtId="0" fontId="3" fillId="2" borderId="0" xfId="0" applyFont="1" applyFill="1"/>
    <xf numFmtId="0" fontId="3" fillId="8" borderId="0" xfId="0" applyFont="1" applyFill="1"/>
    <xf numFmtId="0" fontId="4" fillId="2" borderId="0" xfId="0" applyFont="1" applyFill="1"/>
    <xf numFmtId="0" fontId="4" fillId="4" borderId="0" xfId="0" applyFont="1" applyFill="1"/>
    <xf numFmtId="0" fontId="4" fillId="3" borderId="0" xfId="0" applyFont="1" applyFill="1"/>
    <xf numFmtId="0" fontId="0" fillId="4" borderId="0" xfId="0" applyFill="1"/>
    <xf numFmtId="0" fontId="0" fillId="8" borderId="0" xfId="0" applyFill="1"/>
    <xf numFmtId="0" fontId="0" fillId="7" borderId="0" xfId="0" applyFill="1"/>
    <xf numFmtId="0" fontId="0" fillId="0" borderId="2" xfId="0" applyBorder="1"/>
    <xf numFmtId="0" fontId="0" fillId="0" borderId="3" xfId="0" applyBorder="1"/>
    <xf numFmtId="0" fontId="0" fillId="0" borderId="1" xfId="0" applyBorder="1"/>
    <xf numFmtId="0" fontId="0" fillId="9" borderId="0" xfId="0" applyFill="1"/>
    <xf numFmtId="0" fontId="3" fillId="0" borderId="1" xfId="0" applyFont="1" applyBorder="1"/>
    <xf numFmtId="0" fontId="0" fillId="10" borderId="0" xfId="0" applyFill="1"/>
    <xf numFmtId="0" fontId="0" fillId="3" borderId="1" xfId="0" applyFill="1" applyBorder="1"/>
    <xf numFmtId="0" fontId="0" fillId="4" borderId="1" xfId="0" applyFill="1" applyBorder="1"/>
    <xf numFmtId="0" fontId="0" fillId="7" borderId="1" xfId="0" applyFill="1" applyBorder="1"/>
    <xf numFmtId="0" fontId="0" fillId="8" borderId="3" xfId="0" applyFill="1" applyBorder="1"/>
    <xf numFmtId="0" fontId="0" fillId="8" borderId="1" xfId="0" applyFill="1" applyBorder="1"/>
    <xf numFmtId="0" fontId="0" fillId="10" borderId="3" xfId="0" applyFill="1" applyBorder="1"/>
    <xf numFmtId="0" fontId="0" fillId="10" borderId="1" xfId="0" applyFill="1" applyBorder="1"/>
    <xf numFmtId="0" fontId="0" fillId="11" borderId="3" xfId="0" applyFill="1" applyBorder="1"/>
    <xf numFmtId="0" fontId="0" fillId="11" borderId="1" xfId="0" applyFill="1" applyBorder="1"/>
    <xf numFmtId="0" fontId="5" fillId="0" borderId="0" xfId="0" applyFont="1"/>
    <xf numFmtId="0" fontId="0" fillId="12" borderId="0" xfId="0" applyFill="1"/>
    <xf numFmtId="0" fontId="4" fillId="13" borderId="0" xfId="0" applyFont="1" applyFill="1"/>
    <xf numFmtId="0" fontId="0" fillId="14" borderId="0" xfId="0" applyFill="1"/>
    <xf numFmtId="0" fontId="0" fillId="14" borderId="1" xfId="0" applyFill="1" applyBorder="1"/>
    <xf numFmtId="0" fontId="0" fillId="15" borderId="0" xfId="0" applyFill="1"/>
    <xf numFmtId="0" fontId="0" fillId="16" borderId="0" xfId="0" applyFill="1"/>
    <xf numFmtId="0" fontId="0" fillId="17" borderId="0" xfId="0" applyFill="1"/>
    <xf numFmtId="0" fontId="0" fillId="18" borderId="0" xfId="0" applyFill="1"/>
    <xf numFmtId="0" fontId="4" fillId="3" borderId="1" xfId="0" applyFont="1" applyFill="1" applyBorder="1"/>
    <xf numFmtId="0" fontId="3" fillId="8" borderId="1" xfId="0" applyFont="1" applyFill="1" applyBorder="1"/>
    <xf numFmtId="0" fontId="1" fillId="7" borderId="1" xfId="0" applyFont="1" applyFill="1" applyBorder="1"/>
    <xf numFmtId="0" fontId="6" fillId="7" borderId="1" xfId="0" applyFont="1" applyFill="1" applyBorder="1"/>
    <xf numFmtId="0" fontId="4" fillId="11" borderId="3" xfId="0" applyFont="1" applyFill="1" applyBorder="1"/>
    <xf numFmtId="0" fontId="3" fillId="10" borderId="3" xfId="0" applyFont="1" applyFill="1" applyBorder="1"/>
    <xf numFmtId="0" fontId="4" fillId="10" borderId="3" xfId="0" applyFont="1" applyFill="1" applyBorder="1"/>
    <xf numFmtId="0" fontId="3" fillId="8" borderId="3" xfId="0" applyFont="1" applyFill="1" applyBorder="1"/>
    <xf numFmtId="0" fontId="4" fillId="8" borderId="3" xfId="0" applyFont="1" applyFill="1" applyBorder="1"/>
    <xf numFmtId="0" fontId="3" fillId="19" borderId="11" xfId="0" applyFont="1" applyFill="1" applyBorder="1"/>
    <xf numFmtId="0" fontId="0" fillId="19" borderId="0" xfId="0" applyFill="1"/>
    <xf numFmtId="0" fontId="3" fillId="19" borderId="0" xfId="0" applyFont="1" applyFill="1"/>
    <xf numFmtId="0" fontId="4" fillId="19" borderId="0" xfId="0" applyFont="1" applyFill="1"/>
    <xf numFmtId="0" fontId="3" fillId="19" borderId="13" xfId="0" applyFont="1" applyFill="1" applyBorder="1"/>
    <xf numFmtId="0" fontId="3" fillId="19" borderId="7" xfId="0" applyFont="1" applyFill="1" applyBorder="1"/>
    <xf numFmtId="0" fontId="0" fillId="19" borderId="13" xfId="0" applyFill="1" applyBorder="1"/>
    <xf numFmtId="0" fontId="0" fillId="19" borderId="7" xfId="0" applyFill="1" applyBorder="1"/>
    <xf numFmtId="0" fontId="3" fillId="19" borderId="14" xfId="0" applyFont="1" applyFill="1" applyBorder="1"/>
    <xf numFmtId="0" fontId="3" fillId="19" borderId="15" xfId="0" applyFont="1" applyFill="1" applyBorder="1"/>
    <xf numFmtId="0" fontId="0" fillId="18" borderId="15" xfId="0" applyFill="1" applyBorder="1"/>
    <xf numFmtId="0" fontId="0" fillId="17" borderId="15" xfId="0" applyFill="1" applyBorder="1"/>
    <xf numFmtId="0" fontId="0" fillId="14" borderId="15" xfId="0" applyFill="1" applyBorder="1"/>
    <xf numFmtId="0" fontId="0" fillId="16" borderId="15" xfId="0" applyFill="1" applyBorder="1"/>
    <xf numFmtId="0" fontId="0" fillId="15" borderId="15" xfId="0" applyFill="1" applyBorder="1"/>
    <xf numFmtId="0" fontId="0" fillId="16" borderId="13" xfId="0" applyFill="1" applyBorder="1"/>
    <xf numFmtId="0" fontId="0" fillId="14" borderId="7" xfId="0" applyFill="1" applyBorder="1"/>
    <xf numFmtId="0" fontId="0" fillId="16" borderId="7" xfId="0" applyFill="1" applyBorder="1"/>
    <xf numFmtId="0" fontId="0" fillId="15" borderId="7" xfId="0" applyFill="1" applyBorder="1"/>
    <xf numFmtId="0" fontId="0" fillId="17" borderId="7" xfId="0" applyFill="1" applyBorder="1"/>
    <xf numFmtId="0" fontId="0" fillId="14" borderId="13" xfId="0" applyFill="1" applyBorder="1"/>
    <xf numFmtId="0" fontId="0" fillId="18" borderId="7" xfId="0" applyFill="1" applyBorder="1"/>
    <xf numFmtId="0" fontId="3" fillId="19" borderId="14" xfId="0" applyFont="1" applyFill="1" applyBorder="1" applyAlignment="1">
      <alignment horizontal="right" vertical="center"/>
    </xf>
    <xf numFmtId="0" fontId="3" fillId="19" borderId="15" xfId="0" applyFont="1" applyFill="1" applyBorder="1" applyAlignment="1">
      <alignment horizontal="right" vertical="center"/>
    </xf>
    <xf numFmtId="0" fontId="3" fillId="19" borderId="17" xfId="0" applyFont="1" applyFill="1" applyBorder="1"/>
    <xf numFmtId="0" fontId="3" fillId="19" borderId="18" xfId="0" applyFont="1" applyFill="1" applyBorder="1"/>
    <xf numFmtId="0" fontId="0" fillId="8" borderId="0" xfId="0" applyFill="1" applyAlignment="1">
      <alignment wrapText="1"/>
    </xf>
    <xf numFmtId="0" fontId="7" fillId="5" borderId="0" xfId="0" applyFont="1" applyFill="1"/>
    <xf numFmtId="0" fontId="0" fillId="11" borderId="0" xfId="0" applyFill="1"/>
    <xf numFmtId="0" fontId="0" fillId="20" borderId="5" xfId="0" applyFill="1" applyBorder="1"/>
    <xf numFmtId="0" fontId="3" fillId="20" borderId="10" xfId="0" applyFont="1" applyFill="1" applyBorder="1"/>
    <xf numFmtId="0" fontId="0" fillId="21" borderId="4" xfId="0" applyFill="1" applyBorder="1"/>
    <xf numFmtId="0" fontId="3" fillId="0" borderId="3" xfId="0" applyFont="1" applyBorder="1"/>
    <xf numFmtId="0" fontId="0" fillId="22" borderId="8" xfId="0" applyFill="1" applyBorder="1"/>
    <xf numFmtId="0" fontId="0" fillId="23" borderId="4" xfId="0" applyFill="1" applyBorder="1"/>
    <xf numFmtId="0" fontId="3" fillId="19" borderId="0" xfId="0" applyFont="1" applyFill="1" applyAlignment="1">
      <alignment horizontal="right" vertical="center"/>
    </xf>
    <xf numFmtId="0" fontId="0" fillId="7" borderId="12" xfId="0" applyFill="1" applyBorder="1"/>
    <xf numFmtId="0" fontId="3" fillId="12" borderId="0" xfId="0" applyFont="1" applyFill="1"/>
    <xf numFmtId="0" fontId="0" fillId="11" borderId="2" xfId="0" applyFill="1" applyBorder="1"/>
    <xf numFmtId="0" fontId="0" fillId="3" borderId="19" xfId="0" applyFill="1" applyBorder="1"/>
    <xf numFmtId="0" fontId="3" fillId="12" borderId="0" xfId="0" applyFont="1" applyFill="1" applyAlignment="1">
      <alignment horizontal="right" vertical="center"/>
    </xf>
    <xf numFmtId="0" fontId="0" fillId="13" borderId="0" xfId="0" applyFill="1" applyAlignment="1">
      <alignment horizontal="center"/>
    </xf>
    <xf numFmtId="0" fontId="3" fillId="24" borderId="14" xfId="0" applyFont="1" applyFill="1" applyBorder="1" applyAlignment="1">
      <alignment horizontal="right" vertical="center"/>
    </xf>
    <xf numFmtId="0" fontId="0" fillId="24" borderId="0" xfId="0" applyFill="1" applyAlignment="1">
      <alignment horizontal="center"/>
    </xf>
    <xf numFmtId="0" fontId="3" fillId="24" borderId="15" xfId="0" applyFont="1" applyFill="1" applyBorder="1" applyAlignment="1">
      <alignment horizontal="right" vertical="center"/>
    </xf>
    <xf numFmtId="0" fontId="3" fillId="24" borderId="7" xfId="0" applyFont="1" applyFill="1" applyBorder="1"/>
    <xf numFmtId="0" fontId="3" fillId="24" borderId="0" xfId="0" applyFont="1" applyFill="1"/>
    <xf numFmtId="0" fontId="0" fillId="4" borderId="10" xfId="0" applyFill="1" applyBorder="1"/>
    <xf numFmtId="0" fontId="0" fillId="7" borderId="16" xfId="0" applyFill="1" applyBorder="1"/>
    <xf numFmtId="0" fontId="0" fillId="8" borderId="16" xfId="0" applyFill="1" applyBorder="1"/>
    <xf numFmtId="0" fontId="0" fillId="10" borderId="16" xfId="0" applyFill="1" applyBorder="1"/>
    <xf numFmtId="0" fontId="0" fillId="11" borderId="16" xfId="0" applyFill="1" applyBorder="1"/>
    <xf numFmtId="0" fontId="0" fillId="24" borderId="7" xfId="0" applyFill="1" applyBorder="1" applyAlignment="1">
      <alignment horizontal="center"/>
    </xf>
    <xf numFmtId="0" fontId="3" fillId="24" borderId="7" xfId="0" applyFont="1" applyFill="1" applyBorder="1" applyAlignment="1">
      <alignment horizontal="right" vertical="center"/>
    </xf>
    <xf numFmtId="0" fontId="0" fillId="24" borderId="13" xfId="0" applyFill="1" applyBorder="1" applyAlignment="1">
      <alignment horizontal="center"/>
    </xf>
    <xf numFmtId="0" fontId="0" fillId="24" borderId="7" xfId="0" applyFill="1" applyBorder="1" applyAlignment="1">
      <alignment horizontal="right"/>
    </xf>
    <xf numFmtId="0" fontId="3" fillId="24" borderId="0" xfId="0" applyFont="1" applyFill="1" applyAlignment="1">
      <alignment horizontal="center"/>
    </xf>
    <xf numFmtId="0" fontId="0" fillId="8" borderId="9" xfId="0" applyFill="1" applyBorder="1"/>
    <xf numFmtId="0" fontId="3" fillId="24" borderId="6" xfId="0" applyFont="1" applyFill="1" applyBorder="1" applyAlignment="1">
      <alignment horizontal="right" vertical="center"/>
    </xf>
    <xf numFmtId="0" fontId="3" fillId="24" borderId="7" xfId="0" applyFont="1" applyFill="1" applyBorder="1" applyAlignment="1">
      <alignment horizontal="center"/>
    </xf>
    <xf numFmtId="0" fontId="3" fillId="24" borderId="8" xfId="0" applyFont="1" applyFill="1" applyBorder="1" applyAlignment="1">
      <alignment horizontal="right" vertical="center"/>
    </xf>
    <xf numFmtId="0" fontId="4" fillId="24" borderId="14" xfId="0" applyFont="1" applyFill="1" applyBorder="1" applyAlignment="1">
      <alignment horizontal="right" vertical="center"/>
    </xf>
    <xf numFmtId="0" fontId="4" fillId="24" borderId="15" xfId="0" applyFont="1" applyFill="1" applyBorder="1" applyAlignment="1">
      <alignment horizontal="right" vertical="center"/>
    </xf>
    <xf numFmtId="0" fontId="4" fillId="21" borderId="4" xfId="0" applyFont="1" applyFill="1" applyBorder="1"/>
    <xf numFmtId="0" fontId="3" fillId="4" borderId="1" xfId="0" applyFont="1" applyFill="1" applyBorder="1"/>
    <xf numFmtId="0" fontId="0" fillId="14" borderId="20" xfId="0" applyFill="1" applyBorder="1"/>
    <xf numFmtId="0" fontId="0" fillId="22" borderId="21" xfId="0" applyFill="1" applyBorder="1"/>
    <xf numFmtId="0" fontId="3" fillId="19" borderId="22" xfId="0" applyFont="1" applyFill="1" applyBorder="1"/>
    <xf numFmtId="0" fontId="0" fillId="23" borderId="23" xfId="0" applyFill="1" applyBorder="1"/>
    <xf numFmtId="0" fontId="3" fillId="19" borderId="7" xfId="0" applyFont="1" applyFill="1" applyBorder="1" applyAlignment="1">
      <alignment horizontal="right" vertical="center"/>
    </xf>
    <xf numFmtId="0" fontId="3" fillId="19" borderId="8" xfId="0" applyFont="1" applyFill="1" applyBorder="1" applyAlignment="1">
      <alignment horizontal="right" vertical="center"/>
    </xf>
    <xf numFmtId="0" fontId="3" fillId="19" borderId="8" xfId="0" applyFont="1" applyFill="1" applyBorder="1"/>
    <xf numFmtId="0" fontId="6" fillId="7" borderId="25" xfId="0" applyFont="1" applyFill="1" applyBorder="1"/>
    <xf numFmtId="0" fontId="3" fillId="19" borderId="20" xfId="0" applyFont="1" applyFill="1" applyBorder="1"/>
    <xf numFmtId="0" fontId="3" fillId="19" borderId="24" xfId="0" applyFont="1" applyFill="1" applyBorder="1"/>
    <xf numFmtId="0" fontId="0" fillId="22" borderId="2" xfId="0" applyFill="1" applyBorder="1"/>
    <xf numFmtId="0" fontId="0" fillId="22" borderId="1" xfId="0" applyFill="1" applyBorder="1"/>
    <xf numFmtId="0" fontId="8" fillId="7" borderId="12" xfId="0" applyFont="1" applyFill="1" applyBorder="1"/>
    <xf numFmtId="0" fontId="8" fillId="7" borderId="0" xfId="0" applyFont="1" applyFill="1"/>
    <xf numFmtId="0" fontId="8" fillId="7" borderId="3" xfId="0" applyFont="1" applyFill="1" applyBorder="1"/>
    <xf numFmtId="0" fontId="8" fillId="7" borderId="1" xfId="0" applyFont="1" applyFill="1" applyBorder="1"/>
    <xf numFmtId="0" fontId="0" fillId="25" borderId="0" xfId="0" applyFill="1"/>
  </cellXfs>
  <cellStyles count="1">
    <cellStyle name="Normal" xfId="0" builtinId="0"/>
  </cellStyles>
  <dxfs count="0"/>
  <tableStyles count="0" defaultTableStyle="TableStyleMedium2" defaultPivotStyle="PivotStyleLight16"/>
  <colors>
    <mruColors>
      <color rgb="FFFF5050"/>
      <color rgb="FFFCB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2219326</xdr:colOff>
      <xdr:row>25</xdr:row>
      <xdr:rowOff>38101</xdr:rowOff>
    </xdr:from>
    <xdr:to>
      <xdr:col>6</xdr:col>
      <xdr:colOff>485775</xdr:colOff>
      <xdr:row>26</xdr:row>
      <xdr:rowOff>85725</xdr:rowOff>
    </xdr:to>
    <xdr:sp macro="" textlink="">
      <xdr:nvSpPr>
        <xdr:cNvPr id="2" name="TextBox 1">
          <a:extLst>
            <a:ext uri="{FF2B5EF4-FFF2-40B4-BE49-F238E27FC236}">
              <a16:creationId xmlns:a16="http://schemas.microsoft.com/office/drawing/2014/main" id="{40A8C9C2-E23C-172E-E706-75B5ECE6E17E}"/>
            </a:ext>
          </a:extLst>
        </xdr:cNvPr>
        <xdr:cNvSpPr txBox="1"/>
      </xdr:nvSpPr>
      <xdr:spPr>
        <a:xfrm>
          <a:off x="2219326" y="5295901"/>
          <a:ext cx="8829674"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In this</a:t>
          </a:r>
          <a:r>
            <a:rPr lang="en-GB" sz="1100" baseline="0"/>
            <a:t> section, we will be assigning values to each Entropy Weapon. We will be using the weapon stats design earlier to help us balance each attribute. </a:t>
          </a:r>
          <a:endParaRPr lang="en-GB" sz="1100"/>
        </a:p>
      </xdr:txBody>
    </xdr:sp>
    <xdr:clientData/>
  </xdr:twoCellAnchor>
  <xdr:twoCellAnchor>
    <xdr:from>
      <xdr:col>0</xdr:col>
      <xdr:colOff>2219326</xdr:colOff>
      <xdr:row>1</xdr:row>
      <xdr:rowOff>133350</xdr:rowOff>
    </xdr:from>
    <xdr:to>
      <xdr:col>8</xdr:col>
      <xdr:colOff>1619251</xdr:colOff>
      <xdr:row>5</xdr:row>
      <xdr:rowOff>9525</xdr:rowOff>
    </xdr:to>
    <xdr:sp macro="" textlink="">
      <xdr:nvSpPr>
        <xdr:cNvPr id="3" name="TextBox 2">
          <a:extLst>
            <a:ext uri="{FF2B5EF4-FFF2-40B4-BE49-F238E27FC236}">
              <a16:creationId xmlns:a16="http://schemas.microsoft.com/office/drawing/2014/main" id="{7AD5895A-6A7C-41A1-B327-229B07580F34}"/>
            </a:ext>
          </a:extLst>
        </xdr:cNvPr>
        <xdr:cNvSpPr txBox="1"/>
      </xdr:nvSpPr>
      <xdr:spPr>
        <a:xfrm>
          <a:off x="2219326" y="400050"/>
          <a:ext cx="128397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Welcome</a:t>
          </a:r>
          <a:r>
            <a:rPr lang="en-GB" sz="1100" baseline="0"/>
            <a:t> to the numerical design portion of the project. The purpose for numeric design is to take all the mechanics and give them numerical value. We will be fleshing out the Entropy System futher by giving some variables exact values. Nurmerical Design is important because it helps us move towards the prototyping phase. If this project was picked up, this section would be given to programmers as this pre-dertmined values would prove useful during implementation. Numercial Design also allows use to solve design issues such as balancing powerful weapons. </a:t>
          </a:r>
          <a:endParaRPr lang="en-GB" sz="1100"/>
        </a:p>
      </xdr:txBody>
    </xdr:sp>
    <xdr:clientData/>
  </xdr:twoCellAnchor>
  <xdr:twoCellAnchor>
    <xdr:from>
      <xdr:col>1</xdr:col>
      <xdr:colOff>9526</xdr:colOff>
      <xdr:row>9</xdr:row>
      <xdr:rowOff>146797</xdr:rowOff>
    </xdr:from>
    <xdr:to>
      <xdr:col>9</xdr:col>
      <xdr:colOff>9526</xdr:colOff>
      <xdr:row>13</xdr:row>
      <xdr:rowOff>22972</xdr:rowOff>
    </xdr:to>
    <xdr:sp macro="" textlink="">
      <xdr:nvSpPr>
        <xdr:cNvPr id="4" name="TextBox 3">
          <a:extLst>
            <a:ext uri="{FF2B5EF4-FFF2-40B4-BE49-F238E27FC236}">
              <a16:creationId xmlns:a16="http://schemas.microsoft.com/office/drawing/2014/main" id="{E10B5A9E-903E-4566-BCB1-4303EB91090B}"/>
            </a:ext>
          </a:extLst>
        </xdr:cNvPr>
        <xdr:cNvSpPr txBox="1"/>
      </xdr:nvSpPr>
      <xdr:spPr>
        <a:xfrm>
          <a:off x="2239497" y="2331944"/>
          <a:ext cx="13323794"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Global Exchange</a:t>
          </a:r>
          <a:r>
            <a:rPr lang="en-GB" sz="1100" baseline="0"/>
            <a:t> are the key varables of the numerics. This includes </a:t>
          </a:r>
          <a:r>
            <a:rPr lang="en-GB" sz="1100" b="1" baseline="0"/>
            <a:t>Time</a:t>
          </a:r>
          <a:r>
            <a:rPr lang="en-GB" sz="1100" baseline="0"/>
            <a:t> and </a:t>
          </a:r>
          <a:r>
            <a:rPr lang="en-GB" sz="1100" b="1" baseline="0"/>
            <a:t>Energy.  </a:t>
          </a:r>
          <a:r>
            <a:rPr lang="en-GB" sz="1100" b="0" baseline="0"/>
            <a:t>These two variables have a direct link since </a:t>
          </a:r>
          <a:r>
            <a:rPr lang="en-GB" sz="1100" b="1" baseline="0"/>
            <a:t>energy</a:t>
          </a:r>
          <a:r>
            <a:rPr lang="en-GB" sz="1100" b="0" baseline="0"/>
            <a:t> drains over a set period of </a:t>
          </a:r>
          <a:r>
            <a:rPr lang="en-GB" sz="1100" b="1" baseline="0"/>
            <a:t>time</a:t>
          </a:r>
          <a:r>
            <a:rPr lang="en-GB" sz="1100" b="0" baseline="0"/>
            <a:t>. The only thing that gets changed is the amount of energy drained over time. </a:t>
          </a:r>
          <a:r>
            <a:rPr lang="en-GB" sz="1100" b="1" baseline="0"/>
            <a:t>Player's Total Energy </a:t>
          </a:r>
          <a:r>
            <a:rPr lang="en-GB" sz="1100" b="0" baseline="0"/>
            <a:t>is the max energy the player has. Since energy also acts as health, this can be considered as the max health. </a:t>
          </a:r>
          <a:r>
            <a:rPr lang="en-GB" sz="1100" b="1" baseline="0"/>
            <a:t>Player Energy/Time </a:t>
          </a:r>
          <a:r>
            <a:rPr lang="en-GB" sz="1100" b="0" baseline="0"/>
            <a:t>is the amount of seconds it takes for the players energy to drain naturally. Once this hits 0, its game over.</a:t>
          </a:r>
          <a:endParaRPr lang="en-GB" sz="1100" b="1"/>
        </a:p>
      </xdr:txBody>
    </xdr:sp>
    <xdr:clientData/>
  </xdr:twoCellAnchor>
  <xdr:twoCellAnchor>
    <xdr:from>
      <xdr:col>0</xdr:col>
      <xdr:colOff>2219326</xdr:colOff>
      <xdr:row>20</xdr:row>
      <xdr:rowOff>66675</xdr:rowOff>
    </xdr:from>
    <xdr:to>
      <xdr:col>8</xdr:col>
      <xdr:colOff>1619251</xdr:colOff>
      <xdr:row>22</xdr:row>
      <xdr:rowOff>142874</xdr:rowOff>
    </xdr:to>
    <xdr:sp macro="" textlink="">
      <xdr:nvSpPr>
        <xdr:cNvPr id="5" name="TextBox 4">
          <a:extLst>
            <a:ext uri="{FF2B5EF4-FFF2-40B4-BE49-F238E27FC236}">
              <a16:creationId xmlns:a16="http://schemas.microsoft.com/office/drawing/2014/main" id="{DA6BBB13-4AC9-4206-80FD-B7A24D3C3E74}"/>
            </a:ext>
          </a:extLst>
        </xdr:cNvPr>
        <xdr:cNvSpPr txBox="1"/>
      </xdr:nvSpPr>
      <xdr:spPr>
        <a:xfrm>
          <a:off x="2219326" y="4324350"/>
          <a:ext cx="12839700"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Above is the numeric</a:t>
          </a:r>
          <a:r>
            <a:rPr lang="en-GB" sz="1100" baseline="0"/>
            <a:t> design for the player's movement options. There split into the </a:t>
          </a:r>
          <a:r>
            <a:rPr lang="en-GB" sz="1100" b="1" baseline="0"/>
            <a:t>Energy Cost (per Second) </a:t>
          </a:r>
          <a:r>
            <a:rPr lang="en-GB" sz="1100" baseline="0"/>
            <a:t>and the </a:t>
          </a:r>
          <a:r>
            <a:rPr lang="en-GB" sz="1100" b="1" baseline="0"/>
            <a:t>Time till Empty</a:t>
          </a:r>
          <a:r>
            <a:rPr lang="en-GB" sz="1100" baseline="0"/>
            <a:t>, which is the time it takes for that movement option to drain the </a:t>
          </a:r>
          <a:r>
            <a:rPr lang="en-GB" sz="1100" b="1" baseline="0"/>
            <a:t>Player's Total Energy</a:t>
          </a:r>
          <a:r>
            <a:rPr lang="en-GB" sz="1100" baseline="0"/>
            <a:t>. The higher the cost, the more energy gets drained. Looking at these values we can see which movement option is the most energy effecient.</a:t>
          </a:r>
          <a:endParaRPr lang="en-GB" sz="1100"/>
        </a:p>
      </xdr:txBody>
    </xdr:sp>
    <xdr:clientData/>
  </xdr:twoCellAnchor>
  <xdr:twoCellAnchor>
    <xdr:from>
      <xdr:col>1</xdr:col>
      <xdr:colOff>9526</xdr:colOff>
      <xdr:row>32</xdr:row>
      <xdr:rowOff>114301</xdr:rowOff>
    </xdr:from>
    <xdr:to>
      <xdr:col>6</xdr:col>
      <xdr:colOff>600075</xdr:colOff>
      <xdr:row>33</xdr:row>
      <xdr:rowOff>161925</xdr:rowOff>
    </xdr:to>
    <xdr:sp macro="" textlink="">
      <xdr:nvSpPr>
        <xdr:cNvPr id="6" name="TextBox 5">
          <a:extLst>
            <a:ext uri="{FF2B5EF4-FFF2-40B4-BE49-F238E27FC236}">
              <a16:creationId xmlns:a16="http://schemas.microsoft.com/office/drawing/2014/main" id="{5BD57F65-223F-48E2-BDFE-E558BE92ACDB}"/>
            </a:ext>
          </a:extLst>
        </xdr:cNvPr>
        <xdr:cNvSpPr txBox="1"/>
      </xdr:nvSpPr>
      <xdr:spPr>
        <a:xfrm>
          <a:off x="2238376" y="6705601"/>
          <a:ext cx="8924924"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table</a:t>
          </a:r>
          <a:r>
            <a:rPr lang="en-GB" sz="1100" baseline="0"/>
            <a:t> above acts as the global exchange for weapon values. These are generic values that every weapon will begin with before taking into their stats.</a:t>
          </a:r>
          <a:endParaRPr lang="en-GB" sz="1100"/>
        </a:p>
      </xdr:txBody>
    </xdr:sp>
    <xdr:clientData/>
  </xdr:twoCellAnchor>
  <xdr:twoCellAnchor>
    <xdr:from>
      <xdr:col>1</xdr:col>
      <xdr:colOff>1</xdr:colOff>
      <xdr:row>41</xdr:row>
      <xdr:rowOff>161926</xdr:rowOff>
    </xdr:from>
    <xdr:to>
      <xdr:col>8</xdr:col>
      <xdr:colOff>1562100</xdr:colOff>
      <xdr:row>44</xdr:row>
      <xdr:rowOff>28575</xdr:rowOff>
    </xdr:to>
    <xdr:sp macro="" textlink="">
      <xdr:nvSpPr>
        <xdr:cNvPr id="7" name="TextBox 6">
          <a:extLst>
            <a:ext uri="{FF2B5EF4-FFF2-40B4-BE49-F238E27FC236}">
              <a16:creationId xmlns:a16="http://schemas.microsoft.com/office/drawing/2014/main" id="{B6A8CA40-E914-42EF-9C7E-FF3A0F3BE8AD}"/>
            </a:ext>
          </a:extLst>
        </xdr:cNvPr>
        <xdr:cNvSpPr txBox="1"/>
      </xdr:nvSpPr>
      <xdr:spPr>
        <a:xfrm>
          <a:off x="2228851" y="8486776"/>
          <a:ext cx="12773024" cy="438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table above takes the ranks we've created in the design document and assigns numercial values. These values will be used in equations to find the final stats for a weapon. Higher ranks = Higher final values. Damage Modifiers then scale the damage. An AOE weapon should do less damage than a single target weapon as it targets more enemies.</a:t>
          </a:r>
          <a:endParaRPr lang="en-GB" sz="1100"/>
        </a:p>
      </xdr:txBody>
    </xdr:sp>
    <xdr:clientData/>
  </xdr:twoCellAnchor>
  <xdr:twoCellAnchor>
    <xdr:from>
      <xdr:col>0</xdr:col>
      <xdr:colOff>2205878</xdr:colOff>
      <xdr:row>93</xdr:row>
      <xdr:rowOff>117100</xdr:rowOff>
    </xdr:from>
    <xdr:to>
      <xdr:col>8</xdr:col>
      <xdr:colOff>1538006</xdr:colOff>
      <xdr:row>97</xdr:row>
      <xdr:rowOff>117101</xdr:rowOff>
    </xdr:to>
    <xdr:sp macro="" textlink="">
      <xdr:nvSpPr>
        <xdr:cNvPr id="8" name="TextBox 7">
          <a:extLst>
            <a:ext uri="{FF2B5EF4-FFF2-40B4-BE49-F238E27FC236}">
              <a16:creationId xmlns:a16="http://schemas.microsoft.com/office/drawing/2014/main" id="{257197A4-1734-459C-81CD-77531BC44DFC}"/>
            </a:ext>
          </a:extLst>
        </xdr:cNvPr>
        <xdr:cNvSpPr txBox="1"/>
      </xdr:nvSpPr>
      <xdr:spPr>
        <a:xfrm>
          <a:off x="2205878" y="19066247"/>
          <a:ext cx="13261040"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table above holds the final stats for each weapon. In order to produce final stats, we take </a:t>
          </a:r>
          <a:r>
            <a:rPr lang="en-GB" sz="1100" b="1" baseline="0"/>
            <a:t>Base Weapon </a:t>
          </a:r>
          <a:r>
            <a:rPr lang="en-GB" sz="1100" baseline="0"/>
            <a:t>value and multiply that with the weapons </a:t>
          </a:r>
          <a:r>
            <a:rPr lang="en-GB" sz="1100" b="1" baseline="0"/>
            <a:t>Individual</a:t>
          </a:r>
          <a:r>
            <a:rPr lang="en-GB" sz="1100" baseline="0"/>
            <a:t> stat and its </a:t>
          </a:r>
          <a:r>
            <a:rPr lang="en-GB" sz="1100" b="1" baseline="0"/>
            <a:t>Stat Rank </a:t>
          </a:r>
          <a:r>
            <a:rPr lang="en-GB" sz="1100" baseline="0"/>
            <a:t>value. We then take that value and multiply it by the </a:t>
          </a:r>
          <a:r>
            <a:rPr lang="en-GB" sz="1100" b="1" baseline="0"/>
            <a:t>Damage Modifier</a:t>
          </a:r>
          <a:r>
            <a:rPr lang="en-GB" sz="1100" baseline="0"/>
            <a:t>, this will produce the final stat. We can do a cool thing and find how much the weapon will cost to use. All we need to do is divide the </a:t>
          </a:r>
          <a:r>
            <a:rPr lang="en-GB" sz="1100" b="1" baseline="0"/>
            <a:t>Final</a:t>
          </a:r>
          <a:r>
            <a:rPr lang="en-GB" sz="1100" baseline="0"/>
            <a:t> </a:t>
          </a:r>
          <a:r>
            <a:rPr lang="en-GB" sz="1100" b="1" baseline="0"/>
            <a:t>Damage</a:t>
          </a:r>
          <a:r>
            <a:rPr lang="en-GB" sz="1100" baseline="0"/>
            <a:t> by the player's </a:t>
          </a:r>
          <a:r>
            <a:rPr lang="en-GB" sz="1100" b="1" baseline="0"/>
            <a:t>Base Energy</a:t>
          </a:r>
          <a:r>
            <a:rPr lang="en-GB" sz="1100" b="0" baseline="0"/>
            <a:t>. With this value, we can do another fun trick to find how many times a player can use the weapon before draining their energy completely. We just take the </a:t>
          </a:r>
          <a:r>
            <a:rPr lang="en-GB" sz="1100" b="1" baseline="0"/>
            <a:t>Player's Total Energy </a:t>
          </a:r>
          <a:r>
            <a:rPr lang="en-GB" sz="1100" b="0" baseline="0"/>
            <a:t>and divide that by the weapons </a:t>
          </a:r>
          <a:r>
            <a:rPr lang="en-GB" sz="1100" b="1" baseline="0"/>
            <a:t>Energy cost</a:t>
          </a:r>
          <a:r>
            <a:rPr lang="en-GB" sz="1100" b="0" baseline="0"/>
            <a:t> and round it down.</a:t>
          </a:r>
          <a:endParaRPr lang="en-GB" sz="1100" b="1"/>
        </a:p>
      </xdr:txBody>
    </xdr:sp>
    <xdr:clientData/>
  </xdr:twoCellAnchor>
  <xdr:twoCellAnchor>
    <xdr:from>
      <xdr:col>7</xdr:col>
      <xdr:colOff>128867</xdr:colOff>
      <xdr:row>49</xdr:row>
      <xdr:rowOff>155203</xdr:rowOff>
    </xdr:from>
    <xdr:to>
      <xdr:col>8</xdr:col>
      <xdr:colOff>134470</xdr:colOff>
      <xdr:row>54</xdr:row>
      <xdr:rowOff>56030</xdr:rowOff>
    </xdr:to>
    <xdr:sp macro="" textlink="">
      <xdr:nvSpPr>
        <xdr:cNvPr id="9" name="TextBox 8">
          <a:extLst>
            <a:ext uri="{FF2B5EF4-FFF2-40B4-BE49-F238E27FC236}">
              <a16:creationId xmlns:a16="http://schemas.microsoft.com/office/drawing/2014/main" id="{C952325B-526E-432A-819D-C6E0EA90648A}"/>
            </a:ext>
          </a:extLst>
        </xdr:cNvPr>
        <xdr:cNvSpPr txBox="1"/>
      </xdr:nvSpPr>
      <xdr:spPr>
        <a:xfrm>
          <a:off x="12186396" y="10038791"/>
          <a:ext cx="1383927" cy="853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table is a reminder of the way</a:t>
          </a:r>
          <a:r>
            <a:rPr lang="en-GB" sz="1100" baseline="0"/>
            <a:t> I ranked each stat for each weapon.</a:t>
          </a:r>
          <a:endParaRPr lang="en-GB" sz="1100"/>
        </a:p>
      </xdr:txBody>
    </xdr:sp>
    <xdr:clientData/>
  </xdr:twoCellAnchor>
  <xdr:twoCellAnchor>
    <xdr:from>
      <xdr:col>7</xdr:col>
      <xdr:colOff>124385</xdr:colOff>
      <xdr:row>65</xdr:row>
      <xdr:rowOff>184338</xdr:rowOff>
    </xdr:from>
    <xdr:to>
      <xdr:col>8</xdr:col>
      <xdr:colOff>129988</xdr:colOff>
      <xdr:row>71</xdr:row>
      <xdr:rowOff>156882</xdr:rowOff>
    </xdr:to>
    <xdr:sp macro="" textlink="">
      <xdr:nvSpPr>
        <xdr:cNvPr id="10" name="TextBox 9">
          <a:extLst>
            <a:ext uri="{FF2B5EF4-FFF2-40B4-BE49-F238E27FC236}">
              <a16:creationId xmlns:a16="http://schemas.microsoft.com/office/drawing/2014/main" id="{774661BD-A453-426A-B1FB-DFFFDD14B487}"/>
            </a:ext>
          </a:extLst>
        </xdr:cNvPr>
        <xdr:cNvSpPr txBox="1"/>
      </xdr:nvSpPr>
      <xdr:spPr>
        <a:xfrm>
          <a:off x="12181914" y="13149544"/>
          <a:ext cx="1383927" cy="1115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table is a reminder a list of individual</a:t>
          </a:r>
          <a:r>
            <a:rPr lang="en-GB" sz="1100" baseline="0"/>
            <a:t> stats. These can always be tweeked to balance weapons.</a:t>
          </a:r>
          <a:endParaRPr lang="en-GB" sz="1100"/>
        </a:p>
      </xdr:txBody>
    </xdr:sp>
    <xdr:clientData/>
  </xdr:twoCellAnchor>
  <xdr:twoCellAnchor>
    <xdr:from>
      <xdr:col>8</xdr:col>
      <xdr:colOff>1580029</xdr:colOff>
      <xdr:row>62</xdr:row>
      <xdr:rowOff>100854</xdr:rowOff>
    </xdr:from>
    <xdr:to>
      <xdr:col>18</xdr:col>
      <xdr:colOff>78443</xdr:colOff>
      <xdr:row>75</xdr:row>
      <xdr:rowOff>78442</xdr:rowOff>
    </xdr:to>
    <xdr:sp macro="" textlink="">
      <xdr:nvSpPr>
        <xdr:cNvPr id="11" name="TextBox 10">
          <a:extLst>
            <a:ext uri="{FF2B5EF4-FFF2-40B4-BE49-F238E27FC236}">
              <a16:creationId xmlns:a16="http://schemas.microsoft.com/office/drawing/2014/main" id="{12C380EB-3866-4606-B8E0-0436C4C3C85B}"/>
            </a:ext>
          </a:extLst>
        </xdr:cNvPr>
        <xdr:cNvSpPr txBox="1"/>
      </xdr:nvSpPr>
      <xdr:spPr>
        <a:xfrm>
          <a:off x="15408088" y="12617825"/>
          <a:ext cx="7205384" cy="2655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u="sng"/>
            <a:t>Formula</a:t>
          </a:r>
        </a:p>
        <a:p>
          <a:r>
            <a:rPr lang="en-GB" sz="1400" b="0" u="none"/>
            <a:t>Final Damage = Base Weapon</a:t>
          </a:r>
          <a:r>
            <a:rPr lang="en-GB" sz="1400" b="0" u="none" baseline="0"/>
            <a:t> Damage * Ranked Damage Value * Individual Damage</a:t>
          </a:r>
        </a:p>
        <a:p>
          <a:pPr marL="0" marR="0" lvl="0" indent="0" defTabSz="914400" eaLnBrk="1" fontAlgn="auto" latinLnBrk="0" hangingPunct="1">
            <a:lnSpc>
              <a:spcPct val="100000"/>
            </a:lnSpc>
            <a:spcBef>
              <a:spcPts val="0"/>
            </a:spcBef>
            <a:spcAft>
              <a:spcPts val="0"/>
            </a:spcAft>
            <a:buClrTx/>
            <a:buSzTx/>
            <a:buFontTx/>
            <a:buNone/>
            <a:tabLst/>
            <a:defRPr/>
          </a:pPr>
          <a:r>
            <a:rPr lang="en-GB" sz="1400" b="0">
              <a:solidFill>
                <a:schemeClr val="dk1"/>
              </a:solidFill>
              <a:effectLst/>
              <a:latin typeface="+mn-lt"/>
              <a:ea typeface="+mn-ea"/>
              <a:cs typeface="+mn-cs"/>
            </a:rPr>
            <a:t>Final Speed (Meters per Second) = Base Weapon</a:t>
          </a:r>
          <a:r>
            <a:rPr lang="en-GB" sz="1400" b="0" baseline="0">
              <a:solidFill>
                <a:schemeClr val="dk1"/>
              </a:solidFill>
              <a:effectLst/>
              <a:latin typeface="+mn-lt"/>
              <a:ea typeface="+mn-ea"/>
              <a:cs typeface="+mn-cs"/>
            </a:rPr>
            <a:t> Speed * Ranked Speed Value* Individual Speed</a:t>
          </a:r>
          <a:endParaRPr lang="en-GB" sz="1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0">
              <a:solidFill>
                <a:schemeClr val="dk1"/>
              </a:solidFill>
              <a:effectLst/>
              <a:latin typeface="+mn-lt"/>
              <a:ea typeface="+mn-ea"/>
              <a:cs typeface="+mn-cs"/>
            </a:rPr>
            <a:t>Final Range (Meters) = Base Weapon</a:t>
          </a:r>
          <a:r>
            <a:rPr lang="en-GB" sz="1400" b="0" baseline="0">
              <a:solidFill>
                <a:schemeClr val="dk1"/>
              </a:solidFill>
              <a:effectLst/>
              <a:latin typeface="+mn-lt"/>
              <a:ea typeface="+mn-ea"/>
              <a:cs typeface="+mn-cs"/>
            </a:rPr>
            <a:t> Range * Ranked Range Value * Individual Range</a:t>
          </a:r>
        </a:p>
        <a:p>
          <a:pPr marL="0" marR="0" lvl="0" indent="0" defTabSz="914400" eaLnBrk="1" fontAlgn="auto" latinLnBrk="0" hangingPunct="1">
            <a:lnSpc>
              <a:spcPct val="100000"/>
            </a:lnSpc>
            <a:spcBef>
              <a:spcPts val="0"/>
            </a:spcBef>
            <a:spcAft>
              <a:spcPts val="0"/>
            </a:spcAft>
            <a:buClrTx/>
            <a:buSzTx/>
            <a:buFontTx/>
            <a:buNone/>
            <a:tabLst/>
            <a:defRPr/>
          </a:pPr>
          <a:r>
            <a:rPr lang="en-GB" sz="1400" b="0">
              <a:solidFill>
                <a:schemeClr val="dk1"/>
              </a:solidFill>
              <a:effectLst/>
              <a:latin typeface="+mn-lt"/>
              <a:ea typeface="+mn-ea"/>
              <a:cs typeface="+mn-cs"/>
            </a:rPr>
            <a:t>Final RoF (Seconds)= Base Weapon</a:t>
          </a:r>
          <a:r>
            <a:rPr lang="en-GB" sz="1400" b="0" baseline="0">
              <a:solidFill>
                <a:schemeClr val="dk1"/>
              </a:solidFill>
              <a:effectLst/>
              <a:latin typeface="+mn-lt"/>
              <a:ea typeface="+mn-ea"/>
              <a:cs typeface="+mn-cs"/>
            </a:rPr>
            <a:t> R.o.F * Ranked R.o.F Value * Individual R.o.F</a:t>
          </a:r>
          <a:endParaRPr lang="en-GB" sz="2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a:effectLst/>
            </a:rPr>
            <a:t>Attacks Per Second = Time / Final Rate of Fire</a:t>
          </a:r>
        </a:p>
        <a:p>
          <a:pPr marL="0" marR="0" lvl="0" indent="0" defTabSz="914400" eaLnBrk="1" fontAlgn="auto" latinLnBrk="0" hangingPunct="1">
            <a:lnSpc>
              <a:spcPct val="100000"/>
            </a:lnSpc>
            <a:spcBef>
              <a:spcPts val="0"/>
            </a:spcBef>
            <a:spcAft>
              <a:spcPts val="0"/>
            </a:spcAft>
            <a:buClrTx/>
            <a:buSzTx/>
            <a:buFontTx/>
            <a:buNone/>
            <a:tabLst/>
            <a:defRPr/>
          </a:pPr>
          <a:r>
            <a:rPr lang="en-GB" sz="1400">
              <a:effectLst/>
            </a:rPr>
            <a:t>Energy Cost = Final Damage /</a:t>
          </a:r>
          <a:r>
            <a:rPr lang="en-GB" sz="1400" baseline="0">
              <a:effectLst/>
            </a:rPr>
            <a:t> Base Energy</a:t>
          </a:r>
        </a:p>
        <a:p>
          <a:pPr marL="0" marR="0" lvl="0" indent="0" defTabSz="914400" eaLnBrk="1" fontAlgn="auto" latinLnBrk="0" hangingPunct="1">
            <a:lnSpc>
              <a:spcPct val="100000"/>
            </a:lnSpc>
            <a:spcBef>
              <a:spcPts val="0"/>
            </a:spcBef>
            <a:spcAft>
              <a:spcPts val="0"/>
            </a:spcAft>
            <a:buClrTx/>
            <a:buSzTx/>
            <a:buFontTx/>
            <a:buNone/>
            <a:tabLst/>
            <a:defRPr/>
          </a:pPr>
          <a:r>
            <a:rPr lang="en-GB" sz="1400">
              <a:effectLst/>
            </a:rPr>
            <a:t>Amount</a:t>
          </a:r>
          <a:r>
            <a:rPr lang="en-GB" sz="1400" baseline="0">
              <a:effectLst/>
            </a:rPr>
            <a:t> of Uses = (Player's Total Energy/ Energy Cost) rounded down</a:t>
          </a:r>
          <a:endParaRPr lang="en-GB" sz="1400">
            <a:effectLst/>
          </a:endParaRPr>
        </a:p>
        <a:p>
          <a:endParaRPr lang="en-GB" sz="140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1533525</xdr:colOff>
      <xdr:row>1</xdr:row>
      <xdr:rowOff>76199</xdr:rowOff>
    </xdr:from>
    <xdr:to>
      <xdr:col>9</xdr:col>
      <xdr:colOff>150159</xdr:colOff>
      <xdr:row>3</xdr:row>
      <xdr:rowOff>161924</xdr:rowOff>
    </xdr:to>
    <xdr:sp macro="" textlink="">
      <xdr:nvSpPr>
        <xdr:cNvPr id="2" name="TextBox 1">
          <a:extLst>
            <a:ext uri="{FF2B5EF4-FFF2-40B4-BE49-F238E27FC236}">
              <a16:creationId xmlns:a16="http://schemas.microsoft.com/office/drawing/2014/main" id="{21CBCEE3-A74F-4DD0-80DD-4B041266817C}"/>
            </a:ext>
          </a:extLst>
        </xdr:cNvPr>
        <xdr:cNvSpPr txBox="1"/>
      </xdr:nvSpPr>
      <xdr:spPr>
        <a:xfrm>
          <a:off x="1533525" y="371474"/>
          <a:ext cx="13227984"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portion of the Nurmeric</a:t>
          </a:r>
          <a:r>
            <a:rPr lang="en-GB" sz="1100" baseline="0"/>
            <a:t> Design Document will go over the numerics for the enemies. I will be using the same thought process applied to calculating the numbers for movement and Entropy Weapon. The key aspects we will be taking away from this section is the Energy absorbed from each enemy attack.</a:t>
          </a:r>
          <a:endParaRPr lang="en-GB" sz="1100"/>
        </a:p>
      </xdr:txBody>
    </xdr:sp>
    <xdr:clientData/>
  </xdr:twoCellAnchor>
  <xdr:twoCellAnchor>
    <xdr:from>
      <xdr:col>3</xdr:col>
      <xdr:colOff>190500</xdr:colOff>
      <xdr:row>5</xdr:row>
      <xdr:rowOff>9524</xdr:rowOff>
    </xdr:from>
    <xdr:to>
      <xdr:col>5</xdr:col>
      <xdr:colOff>171450</xdr:colOff>
      <xdr:row>6</xdr:row>
      <xdr:rowOff>219075</xdr:rowOff>
    </xdr:to>
    <xdr:sp macro="" textlink="">
      <xdr:nvSpPr>
        <xdr:cNvPr id="3" name="TextBox 2">
          <a:extLst>
            <a:ext uri="{FF2B5EF4-FFF2-40B4-BE49-F238E27FC236}">
              <a16:creationId xmlns:a16="http://schemas.microsoft.com/office/drawing/2014/main" id="{7278A99D-7F3E-4041-B2BE-32D812B0525E}"/>
            </a:ext>
          </a:extLst>
        </xdr:cNvPr>
        <xdr:cNvSpPr txBox="1"/>
      </xdr:nvSpPr>
      <xdr:spPr>
        <a:xfrm>
          <a:off x="5457825" y="1066799"/>
          <a:ext cx="3190875" cy="447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Global Exchange</a:t>
          </a:r>
          <a:r>
            <a:rPr lang="en-GB" sz="1100" baseline="0"/>
            <a:t> for general properties. Like the player, it will follow </a:t>
          </a:r>
          <a:r>
            <a:rPr lang="en-GB" sz="1100" b="1" baseline="0"/>
            <a:t>Time</a:t>
          </a:r>
          <a:r>
            <a:rPr lang="en-GB" sz="1100" baseline="0"/>
            <a:t> and </a:t>
          </a:r>
          <a:r>
            <a:rPr lang="en-GB" sz="1100" b="1" baseline="0"/>
            <a:t>Energy</a:t>
          </a:r>
          <a:endParaRPr lang="en-GB" sz="1100" b="1"/>
        </a:p>
      </xdr:txBody>
    </xdr:sp>
    <xdr:clientData/>
  </xdr:twoCellAnchor>
  <xdr:twoCellAnchor>
    <xdr:from>
      <xdr:col>3</xdr:col>
      <xdr:colOff>190500</xdr:colOff>
      <xdr:row>9</xdr:row>
      <xdr:rowOff>190499</xdr:rowOff>
    </xdr:from>
    <xdr:to>
      <xdr:col>5</xdr:col>
      <xdr:colOff>171450</xdr:colOff>
      <xdr:row>13</xdr:row>
      <xdr:rowOff>28575</xdr:rowOff>
    </xdr:to>
    <xdr:sp macro="" textlink="">
      <xdr:nvSpPr>
        <xdr:cNvPr id="4" name="TextBox 3">
          <a:extLst>
            <a:ext uri="{FF2B5EF4-FFF2-40B4-BE49-F238E27FC236}">
              <a16:creationId xmlns:a16="http://schemas.microsoft.com/office/drawing/2014/main" id="{6FD5D869-09D9-453C-A551-1C86AFF5FF1A}"/>
            </a:ext>
          </a:extLst>
        </xdr:cNvPr>
        <xdr:cNvSpPr txBox="1"/>
      </xdr:nvSpPr>
      <xdr:spPr>
        <a:xfrm>
          <a:off x="5457825" y="2105024"/>
          <a:ext cx="3190875" cy="600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Global Exchange</a:t>
          </a:r>
          <a:r>
            <a:rPr lang="en-GB" sz="1100" baseline="0"/>
            <a:t> for Unique Enemy properties. The unique thing here is </a:t>
          </a:r>
          <a:r>
            <a:rPr lang="en-GB" sz="1100" b="1" baseline="0"/>
            <a:t>Health</a:t>
          </a:r>
          <a:r>
            <a:rPr lang="en-GB" sz="1100" baseline="0"/>
            <a:t> as enemies don't have an Energy gauge governing their health.</a:t>
          </a:r>
          <a:endParaRPr lang="en-GB" sz="1100" b="1"/>
        </a:p>
      </xdr:txBody>
    </xdr:sp>
    <xdr:clientData/>
  </xdr:twoCellAnchor>
  <xdr:twoCellAnchor>
    <xdr:from>
      <xdr:col>0</xdr:col>
      <xdr:colOff>1533526</xdr:colOff>
      <xdr:row>23</xdr:row>
      <xdr:rowOff>171451</xdr:rowOff>
    </xdr:from>
    <xdr:to>
      <xdr:col>7</xdr:col>
      <xdr:colOff>1171576</xdr:colOff>
      <xdr:row>25</xdr:row>
      <xdr:rowOff>57151</xdr:rowOff>
    </xdr:to>
    <xdr:sp macro="" textlink="">
      <xdr:nvSpPr>
        <xdr:cNvPr id="5" name="TextBox 4">
          <a:extLst>
            <a:ext uri="{FF2B5EF4-FFF2-40B4-BE49-F238E27FC236}">
              <a16:creationId xmlns:a16="http://schemas.microsoft.com/office/drawing/2014/main" id="{E8E38B9C-7A65-49BC-A964-1F58BF3893C4}"/>
            </a:ext>
          </a:extLst>
        </xdr:cNvPr>
        <xdr:cNvSpPr txBox="1"/>
      </xdr:nvSpPr>
      <xdr:spPr>
        <a:xfrm>
          <a:off x="1533526" y="4962526"/>
          <a:ext cx="110871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table above takes the ranks we've created in the design document and assigns numercial values to them. These values will be used in equations to find the final stats for Enemy properites.</a:t>
          </a:r>
          <a:endParaRPr lang="en-GB" sz="1100"/>
        </a:p>
      </xdr:txBody>
    </xdr:sp>
    <xdr:clientData/>
  </xdr:twoCellAnchor>
  <xdr:twoCellAnchor>
    <xdr:from>
      <xdr:col>8</xdr:col>
      <xdr:colOff>1657350</xdr:colOff>
      <xdr:row>43</xdr:row>
      <xdr:rowOff>0</xdr:rowOff>
    </xdr:from>
    <xdr:to>
      <xdr:col>15</xdr:col>
      <xdr:colOff>114300</xdr:colOff>
      <xdr:row>53</xdr:row>
      <xdr:rowOff>180975</xdr:rowOff>
    </xdr:to>
    <xdr:sp macro="" textlink="">
      <xdr:nvSpPr>
        <xdr:cNvPr id="6" name="TextBox 5">
          <a:extLst>
            <a:ext uri="{FF2B5EF4-FFF2-40B4-BE49-F238E27FC236}">
              <a16:creationId xmlns:a16="http://schemas.microsoft.com/office/drawing/2014/main" id="{A2B63519-21CA-4E35-B6B9-3B64529892FC}"/>
            </a:ext>
          </a:extLst>
        </xdr:cNvPr>
        <xdr:cNvSpPr txBox="1"/>
      </xdr:nvSpPr>
      <xdr:spPr>
        <a:xfrm>
          <a:off x="14544675" y="8639175"/>
          <a:ext cx="6229350"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u="sng"/>
            <a:t>Formula</a:t>
          </a: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Health = Base Enemy</a:t>
          </a:r>
          <a:r>
            <a:rPr lang="en-GB" sz="1200" b="0" baseline="0">
              <a:solidFill>
                <a:schemeClr val="dk1"/>
              </a:solidFill>
              <a:effectLst/>
              <a:latin typeface="+mn-lt"/>
              <a:ea typeface="+mn-ea"/>
              <a:cs typeface="+mn-cs"/>
            </a:rPr>
            <a:t> Health * Ranked Damage Health * Individual Health</a:t>
          </a:r>
          <a:endParaRPr lang="en-GB" sz="1400" b="0" u="none"/>
        </a:p>
        <a:p>
          <a:r>
            <a:rPr lang="en-GB" sz="1200" b="0" u="none"/>
            <a:t>Final Damage = Base Enemy</a:t>
          </a:r>
          <a:r>
            <a:rPr lang="en-GB" sz="1200" b="0" u="none" baseline="0"/>
            <a:t> Damage * Ranked Damage Value * Individual Damage</a:t>
          </a: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Speed (Meters per Second) = Base Enemy Projectile</a:t>
          </a:r>
          <a:r>
            <a:rPr lang="en-GB" sz="1200" b="0" baseline="0">
              <a:solidFill>
                <a:schemeClr val="dk1"/>
              </a:solidFill>
              <a:effectLst/>
              <a:latin typeface="+mn-lt"/>
              <a:ea typeface="+mn-ea"/>
              <a:cs typeface="+mn-cs"/>
            </a:rPr>
            <a:t> Speed * Ranked Speed Value* Individual Speed</a:t>
          </a:r>
          <a:endParaRPr lang="en-GB" sz="16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Range (Meters) = Base Enemy</a:t>
          </a:r>
          <a:r>
            <a:rPr lang="en-GB" sz="1200" b="0" baseline="0">
              <a:solidFill>
                <a:schemeClr val="dk1"/>
              </a:solidFill>
              <a:effectLst/>
              <a:latin typeface="+mn-lt"/>
              <a:ea typeface="+mn-ea"/>
              <a:cs typeface="+mn-cs"/>
            </a:rPr>
            <a:t> Attack Range * Ranked Range Value * Individual Range</a:t>
          </a: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RoF (Seconds)= Base Enemy</a:t>
          </a:r>
          <a:r>
            <a:rPr lang="en-GB" sz="1200" b="0" baseline="0">
              <a:solidFill>
                <a:schemeClr val="dk1"/>
              </a:solidFill>
              <a:effectLst/>
              <a:latin typeface="+mn-lt"/>
              <a:ea typeface="+mn-ea"/>
              <a:cs typeface="+mn-cs"/>
            </a:rPr>
            <a:t> R.o.F * Ranked R.o.F Value * Individual R.o.F</a:t>
          </a:r>
          <a:endParaRPr lang="en-GB"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6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Energy</a:t>
          </a:r>
          <a:r>
            <a:rPr lang="en-GB" sz="1100" b="0" baseline="0">
              <a:solidFill>
                <a:schemeClr val="dk1"/>
              </a:solidFill>
              <a:effectLst/>
              <a:latin typeface="+mn-lt"/>
              <a:ea typeface="+mn-ea"/>
              <a:cs typeface="+mn-cs"/>
            </a:rPr>
            <a:t> Absorbed Per Attack: Final Enemy Damage * Base Energy</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Attacks Per Second: (Time / Final R.Of.F) Rounded Down </a:t>
          </a:r>
          <a:endParaRPr lang="en-GB"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endParaRPr>
        </a:p>
      </xdr:txBody>
    </xdr:sp>
    <xdr:clientData/>
  </xdr:twoCellAnchor>
  <xdr:twoCellAnchor>
    <xdr:from>
      <xdr:col>1</xdr:col>
      <xdr:colOff>19050</xdr:colOff>
      <xdr:row>67</xdr:row>
      <xdr:rowOff>180975</xdr:rowOff>
    </xdr:from>
    <xdr:to>
      <xdr:col>11</xdr:col>
      <xdr:colOff>66675</xdr:colOff>
      <xdr:row>72</xdr:row>
      <xdr:rowOff>9525</xdr:rowOff>
    </xdr:to>
    <xdr:sp macro="" textlink="">
      <xdr:nvSpPr>
        <xdr:cNvPr id="7" name="TextBox 6">
          <a:extLst>
            <a:ext uri="{FF2B5EF4-FFF2-40B4-BE49-F238E27FC236}">
              <a16:creationId xmlns:a16="http://schemas.microsoft.com/office/drawing/2014/main" id="{36D18245-EC20-4D87-93A1-C181778F5B3A}"/>
            </a:ext>
          </a:extLst>
        </xdr:cNvPr>
        <xdr:cNvSpPr txBox="1"/>
      </xdr:nvSpPr>
      <xdr:spPr>
        <a:xfrm>
          <a:off x="1562100" y="13439775"/>
          <a:ext cx="1638300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table above holds the final stats for each Enemy. I calculated these numbers similarly to how I calculated stats for the Entropy Weapons. The most interesting thing about this final table is balancing the </a:t>
          </a:r>
          <a:r>
            <a:rPr lang="en-GB" sz="1100" b="1" baseline="0"/>
            <a:t>Final Enemy Damage </a:t>
          </a:r>
          <a:r>
            <a:rPr lang="en-GB" sz="1100" baseline="0"/>
            <a:t>to </a:t>
          </a:r>
          <a:r>
            <a:rPr lang="en-GB" sz="1100" b="1" baseline="0"/>
            <a:t>Energy Absorbed Per Attack. </a:t>
          </a:r>
          <a:r>
            <a:rPr lang="en-GB" sz="1100" b="0" baseline="0"/>
            <a:t>With the final damage, we want to make sure that each enemy deals a fair amount of damage, I do this by checking the </a:t>
          </a:r>
          <a:r>
            <a:rPr lang="en-GB" sz="1100" b="1" baseline="0"/>
            <a:t>Final Enemy Damage </a:t>
          </a:r>
          <a:r>
            <a:rPr lang="en-GB" sz="1100" b="0" baseline="0"/>
            <a:t>across the player's </a:t>
          </a:r>
          <a:r>
            <a:rPr lang="en-GB" sz="1100" b="1" baseline="0"/>
            <a:t>Max Energy</a:t>
          </a:r>
          <a:r>
            <a:rPr lang="en-GB" sz="1100" b="0" baseline="0"/>
            <a:t>. We want the weaker enemies to take about 1/5 to 1/3 of the player's Energy, while stronger enemies should deal 1/3 to 1/2. Taking this, balancing </a:t>
          </a:r>
          <a:r>
            <a:rPr lang="en-GB" sz="1100" b="1" baseline="0"/>
            <a:t>Energy Absorbed Per Attack </a:t>
          </a:r>
          <a:r>
            <a:rPr lang="en-GB" sz="1100" b="0" baseline="0"/>
            <a:t>involved checking the Energy Cost of that enemys corresponding Entropy Weapon. </a:t>
          </a:r>
          <a:r>
            <a:rPr lang="en-GB" sz="1100" b="1" baseline="0"/>
            <a:t>Energy Absorbed </a:t>
          </a:r>
          <a:r>
            <a:rPr lang="en-GB" sz="1100" b="0" baseline="0"/>
            <a:t>should be balanced so that you gain more energy than the cost of that entropy weapon. Formula for the rest of the calculations can be seen above.</a:t>
          </a:r>
          <a:endParaRPr lang="en-GB"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1533525</xdr:colOff>
      <xdr:row>1</xdr:row>
      <xdr:rowOff>76199</xdr:rowOff>
    </xdr:from>
    <xdr:to>
      <xdr:col>9</xdr:col>
      <xdr:colOff>150159</xdr:colOff>
      <xdr:row>3</xdr:row>
      <xdr:rowOff>161924</xdr:rowOff>
    </xdr:to>
    <xdr:sp macro="" textlink="">
      <xdr:nvSpPr>
        <xdr:cNvPr id="2" name="TextBox 1">
          <a:extLst>
            <a:ext uri="{FF2B5EF4-FFF2-40B4-BE49-F238E27FC236}">
              <a16:creationId xmlns:a16="http://schemas.microsoft.com/office/drawing/2014/main" id="{23A25452-66CC-4A4F-ABAE-2BD528FE9CE1}"/>
            </a:ext>
          </a:extLst>
        </xdr:cNvPr>
        <xdr:cNvSpPr txBox="1"/>
      </xdr:nvSpPr>
      <xdr:spPr>
        <a:xfrm>
          <a:off x="1533525" y="371474"/>
          <a:ext cx="13532784"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portion of the Nurmeric</a:t>
          </a:r>
          <a:r>
            <a:rPr lang="en-GB" sz="1100" baseline="0"/>
            <a:t> Design Document will go over the numerics for the obstacles and hazards. Since there isnt as many obstacles and hazards as there are enemies, there isnt going to be much design for them.</a:t>
          </a:r>
          <a:endParaRPr lang="en-GB" sz="1100"/>
        </a:p>
      </xdr:txBody>
    </xdr:sp>
    <xdr:clientData/>
  </xdr:twoCellAnchor>
  <xdr:twoCellAnchor>
    <xdr:from>
      <xdr:col>3</xdr:col>
      <xdr:colOff>190500</xdr:colOff>
      <xdr:row>5</xdr:row>
      <xdr:rowOff>9524</xdr:rowOff>
    </xdr:from>
    <xdr:to>
      <xdr:col>5</xdr:col>
      <xdr:colOff>171450</xdr:colOff>
      <xdr:row>6</xdr:row>
      <xdr:rowOff>219075</xdr:rowOff>
    </xdr:to>
    <xdr:sp macro="" textlink="">
      <xdr:nvSpPr>
        <xdr:cNvPr id="3" name="TextBox 2">
          <a:extLst>
            <a:ext uri="{FF2B5EF4-FFF2-40B4-BE49-F238E27FC236}">
              <a16:creationId xmlns:a16="http://schemas.microsoft.com/office/drawing/2014/main" id="{2F64A2F2-E430-4F92-ABCE-2D4F1A3D5D9F}"/>
            </a:ext>
          </a:extLst>
        </xdr:cNvPr>
        <xdr:cNvSpPr txBox="1"/>
      </xdr:nvSpPr>
      <xdr:spPr>
        <a:xfrm>
          <a:off x="5457825" y="1076324"/>
          <a:ext cx="3190875" cy="447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Global Exchange</a:t>
          </a:r>
          <a:r>
            <a:rPr lang="en-GB" sz="1100" baseline="0"/>
            <a:t> for general properties. Like the player, it will follow </a:t>
          </a:r>
          <a:r>
            <a:rPr lang="en-GB" sz="1100" b="1" baseline="0"/>
            <a:t>Time</a:t>
          </a:r>
          <a:r>
            <a:rPr lang="en-GB" sz="1100" baseline="0"/>
            <a:t> and </a:t>
          </a:r>
          <a:r>
            <a:rPr lang="en-GB" sz="1100" b="1" baseline="0"/>
            <a:t>Energy</a:t>
          </a:r>
          <a:endParaRPr lang="en-GB" sz="1100" b="1"/>
        </a:p>
      </xdr:txBody>
    </xdr:sp>
    <xdr:clientData/>
  </xdr:twoCellAnchor>
  <xdr:twoCellAnchor>
    <xdr:from>
      <xdr:col>3</xdr:col>
      <xdr:colOff>190500</xdr:colOff>
      <xdr:row>9</xdr:row>
      <xdr:rowOff>190499</xdr:rowOff>
    </xdr:from>
    <xdr:to>
      <xdr:col>5</xdr:col>
      <xdr:colOff>171450</xdr:colOff>
      <xdr:row>13</xdr:row>
      <xdr:rowOff>28575</xdr:rowOff>
    </xdr:to>
    <xdr:sp macro="" textlink="">
      <xdr:nvSpPr>
        <xdr:cNvPr id="4" name="TextBox 3">
          <a:extLst>
            <a:ext uri="{FF2B5EF4-FFF2-40B4-BE49-F238E27FC236}">
              <a16:creationId xmlns:a16="http://schemas.microsoft.com/office/drawing/2014/main" id="{D95660AD-2DFF-46C7-B27F-7B90FFF808D7}"/>
            </a:ext>
          </a:extLst>
        </xdr:cNvPr>
        <xdr:cNvSpPr txBox="1"/>
      </xdr:nvSpPr>
      <xdr:spPr>
        <a:xfrm>
          <a:off x="5457825" y="2114549"/>
          <a:ext cx="3190875" cy="638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Global Exchange</a:t>
          </a:r>
          <a:r>
            <a:rPr lang="en-GB" sz="1100" baseline="0"/>
            <a:t> for Unique Enemy properties. The unique thing here is </a:t>
          </a:r>
          <a:r>
            <a:rPr lang="en-GB" sz="1100" b="1" baseline="0"/>
            <a:t>Health</a:t>
          </a:r>
          <a:r>
            <a:rPr lang="en-GB" sz="1100" baseline="0"/>
            <a:t> as enemies don't have an Energy gauge governing their health.</a:t>
          </a:r>
          <a:endParaRPr lang="en-GB" sz="1100" b="1"/>
        </a:p>
      </xdr:txBody>
    </xdr:sp>
    <xdr:clientData/>
  </xdr:twoCellAnchor>
  <xdr:twoCellAnchor>
    <xdr:from>
      <xdr:col>1</xdr:col>
      <xdr:colOff>2242</xdr:colOff>
      <xdr:row>23</xdr:row>
      <xdr:rowOff>171451</xdr:rowOff>
    </xdr:from>
    <xdr:to>
      <xdr:col>7</xdr:col>
      <xdr:colOff>1171576</xdr:colOff>
      <xdr:row>26</xdr:row>
      <xdr:rowOff>78441</xdr:rowOff>
    </xdr:to>
    <xdr:sp macro="" textlink="">
      <xdr:nvSpPr>
        <xdr:cNvPr id="5" name="TextBox 4">
          <a:extLst>
            <a:ext uri="{FF2B5EF4-FFF2-40B4-BE49-F238E27FC236}">
              <a16:creationId xmlns:a16="http://schemas.microsoft.com/office/drawing/2014/main" id="{E22214B6-1DB5-4926-8EEA-F2C8C5B4E808}"/>
            </a:ext>
          </a:extLst>
        </xdr:cNvPr>
        <xdr:cNvSpPr txBox="1"/>
      </xdr:nvSpPr>
      <xdr:spPr>
        <a:xfrm>
          <a:off x="1447801" y="5135657"/>
          <a:ext cx="10447804" cy="489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table above takes the ranks we've created in the design document and assigns numercial values to them. These values will be used in equations to find the final stats for Obstacles and Hazards</a:t>
          </a:r>
          <a:endParaRPr lang="en-GB" sz="1100"/>
        </a:p>
      </xdr:txBody>
    </xdr:sp>
    <xdr:clientData/>
  </xdr:twoCellAnchor>
  <xdr:twoCellAnchor>
    <xdr:from>
      <xdr:col>9</xdr:col>
      <xdr:colOff>2242</xdr:colOff>
      <xdr:row>43</xdr:row>
      <xdr:rowOff>0</xdr:rowOff>
    </xdr:from>
    <xdr:to>
      <xdr:col>12</xdr:col>
      <xdr:colOff>1580030</xdr:colOff>
      <xdr:row>53</xdr:row>
      <xdr:rowOff>180975</xdr:rowOff>
    </xdr:to>
    <xdr:sp macro="" textlink="">
      <xdr:nvSpPr>
        <xdr:cNvPr id="6" name="TextBox 5">
          <a:extLst>
            <a:ext uri="{FF2B5EF4-FFF2-40B4-BE49-F238E27FC236}">
              <a16:creationId xmlns:a16="http://schemas.microsoft.com/office/drawing/2014/main" id="{7E4DDAAB-5E7C-4763-B74A-CA16208615A8}"/>
            </a:ext>
          </a:extLst>
        </xdr:cNvPr>
        <xdr:cNvSpPr txBox="1"/>
      </xdr:nvSpPr>
      <xdr:spPr>
        <a:xfrm>
          <a:off x="13494124" y="9132794"/>
          <a:ext cx="6900582" cy="220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u="sng"/>
            <a:t>Formula</a:t>
          </a: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Health = Base Enemy</a:t>
          </a:r>
          <a:r>
            <a:rPr lang="en-GB" sz="1200" b="0" baseline="0">
              <a:solidFill>
                <a:schemeClr val="dk1"/>
              </a:solidFill>
              <a:effectLst/>
              <a:latin typeface="+mn-lt"/>
              <a:ea typeface="+mn-ea"/>
              <a:cs typeface="+mn-cs"/>
            </a:rPr>
            <a:t> Health * Ranked Damage Health * Individual Health</a:t>
          </a:r>
          <a:endParaRPr lang="en-GB" sz="1400" b="0" u="none"/>
        </a:p>
        <a:p>
          <a:r>
            <a:rPr lang="en-GB" sz="1200" b="0" u="none"/>
            <a:t>Final Damage = Base Hazard</a:t>
          </a:r>
          <a:r>
            <a:rPr lang="en-GB" sz="1200" b="0" u="none" baseline="0"/>
            <a:t> Damage * Ranked Damage Value * Individual Damage</a:t>
          </a: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Speed (Meters per Second) = Base Hazard Projectile</a:t>
          </a:r>
          <a:r>
            <a:rPr lang="en-GB" sz="1200" b="0" baseline="0">
              <a:solidFill>
                <a:schemeClr val="dk1"/>
              </a:solidFill>
              <a:effectLst/>
              <a:latin typeface="+mn-lt"/>
              <a:ea typeface="+mn-ea"/>
              <a:cs typeface="+mn-cs"/>
            </a:rPr>
            <a:t> Speed * Ranked Speed Value* Individual Speed</a:t>
          </a:r>
          <a:endParaRPr lang="en-GB" sz="16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Range (Meters) = Base Hazard </a:t>
          </a:r>
          <a:r>
            <a:rPr lang="en-GB" sz="1200" b="0" baseline="0">
              <a:solidFill>
                <a:schemeClr val="dk1"/>
              </a:solidFill>
              <a:effectLst/>
              <a:latin typeface="+mn-lt"/>
              <a:ea typeface="+mn-ea"/>
              <a:cs typeface="+mn-cs"/>
            </a:rPr>
            <a:t>Range * Ranked Range Value * Individual Range</a:t>
          </a:r>
        </a:p>
        <a:p>
          <a:pPr marL="0" marR="0" lvl="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Final RoF (Seconds)= Base Hazard</a:t>
          </a:r>
          <a:r>
            <a:rPr lang="en-GB" sz="1200" b="0" baseline="0">
              <a:solidFill>
                <a:schemeClr val="dk1"/>
              </a:solidFill>
              <a:effectLst/>
              <a:latin typeface="+mn-lt"/>
              <a:ea typeface="+mn-ea"/>
              <a:cs typeface="+mn-cs"/>
            </a:rPr>
            <a:t> R.o.F * Ranked R.o.F Value * Individual R.o.F</a:t>
          </a:r>
          <a:endParaRPr lang="en-GB"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6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Energy</a:t>
          </a:r>
          <a:r>
            <a:rPr lang="en-GB" sz="1100" b="0" baseline="0">
              <a:solidFill>
                <a:schemeClr val="dk1"/>
              </a:solidFill>
              <a:effectLst/>
              <a:latin typeface="+mn-lt"/>
              <a:ea typeface="+mn-ea"/>
              <a:cs typeface="+mn-cs"/>
            </a:rPr>
            <a:t> Absorbed Per Attack: Final Enemy Damage * Base Energy</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Attacks Per Second: (Time / Final R.Of.F) Rounded Down </a:t>
          </a:r>
          <a:endParaRPr lang="en-GB"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endParaRPr>
        </a:p>
      </xdr:txBody>
    </xdr:sp>
    <xdr:clientData/>
  </xdr:twoCellAnchor>
  <xdr:twoCellAnchor>
    <xdr:from>
      <xdr:col>1</xdr:col>
      <xdr:colOff>19050</xdr:colOff>
      <xdr:row>69</xdr:row>
      <xdr:rowOff>68920</xdr:rowOff>
    </xdr:from>
    <xdr:to>
      <xdr:col>11</xdr:col>
      <xdr:colOff>66675</xdr:colOff>
      <xdr:row>73</xdr:row>
      <xdr:rowOff>87970</xdr:rowOff>
    </xdr:to>
    <xdr:sp macro="" textlink="">
      <xdr:nvSpPr>
        <xdr:cNvPr id="7" name="TextBox 6">
          <a:extLst>
            <a:ext uri="{FF2B5EF4-FFF2-40B4-BE49-F238E27FC236}">
              <a16:creationId xmlns:a16="http://schemas.microsoft.com/office/drawing/2014/main" id="{6AF733CE-875D-4CD7-A5DC-9E6A16DD6C0F}"/>
            </a:ext>
          </a:extLst>
        </xdr:cNvPr>
        <xdr:cNvSpPr txBox="1"/>
      </xdr:nvSpPr>
      <xdr:spPr>
        <a:xfrm>
          <a:off x="1464609" y="14121096"/>
          <a:ext cx="1502989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The</a:t>
          </a:r>
          <a:r>
            <a:rPr lang="en-GB" sz="1400" baseline="0"/>
            <a:t> table above holds the final stats for each Obstacle and Hazard. Some important notes. The first is </a:t>
          </a:r>
          <a:r>
            <a:rPr lang="en-GB" sz="1400" b="1" baseline="0"/>
            <a:t>Rate of fire </a:t>
          </a:r>
          <a:r>
            <a:rPr lang="en-GB" sz="1400" baseline="0"/>
            <a:t>for </a:t>
          </a:r>
          <a:r>
            <a:rPr lang="en-GB" sz="1400" b="1" baseline="0"/>
            <a:t>static hazards </a:t>
          </a:r>
          <a:r>
            <a:rPr lang="en-GB" sz="1400" baseline="0"/>
            <a:t>refers to how often damage is taken when in range of the hazard. The </a:t>
          </a:r>
          <a:r>
            <a:rPr lang="en-GB" sz="1400" b="1" baseline="0"/>
            <a:t>range</a:t>
          </a:r>
          <a:r>
            <a:rPr lang="en-GB" sz="1400" baseline="0"/>
            <a:t> refers to the distance of the hazard. The second note is the </a:t>
          </a:r>
          <a:r>
            <a:rPr lang="en-GB" sz="1400" b="1" baseline="0"/>
            <a:t>Object health </a:t>
          </a:r>
          <a:r>
            <a:rPr lang="en-GB" sz="1400" baseline="0"/>
            <a:t>of obstacles refers to the total energy that is needed to fill up the obstacle. It is also the amount of energy that can be absorbed.</a:t>
          </a:r>
          <a:endParaRPr lang="en-GB"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45514-B433-4FBE-A005-6F0168B0B6F8}">
  <sheetPr>
    <pageSetUpPr fitToPage="1"/>
  </sheetPr>
  <dimension ref="A1:AN141"/>
  <sheetViews>
    <sheetView tabSelected="1" zoomScale="85" zoomScaleNormal="85" zoomScaleSheetLayoutView="70" zoomScalePageLayoutView="55" workbookViewId="0">
      <selection activeCell="G101" sqref="G101"/>
    </sheetView>
  </sheetViews>
  <sheetFormatPr defaultRowHeight="15" x14ac:dyDescent="0.25"/>
  <cols>
    <col min="1" max="1" width="33.42578125" customWidth="1"/>
    <col min="2" max="2" width="33.140625" customWidth="1"/>
    <col min="3" max="3" width="22.5703125" customWidth="1"/>
    <col min="4" max="4" width="25.7109375" customWidth="1"/>
    <col min="5" max="5" width="24.7109375" customWidth="1"/>
    <col min="6" max="6" width="21.5703125" customWidth="1"/>
    <col min="7" max="7" width="25.85546875" customWidth="1"/>
    <col min="8" max="8" width="22" customWidth="1"/>
    <col min="9" max="9" width="24.42578125" customWidth="1"/>
    <col min="10" max="10" width="23.7109375" customWidth="1"/>
    <col min="11" max="11" width="19" customWidth="1"/>
    <col min="12" max="12" width="18.5703125" customWidth="1"/>
  </cols>
  <sheetData>
    <row r="1" spans="1:23" ht="28.5" x14ac:dyDescent="0.45">
      <c r="A1" s="27"/>
      <c r="B1" s="71" t="s">
        <v>135</v>
      </c>
      <c r="C1" s="27"/>
      <c r="D1" s="27"/>
      <c r="E1" s="27"/>
      <c r="F1" s="27"/>
      <c r="G1" s="27"/>
      <c r="H1" s="27"/>
      <c r="I1" s="27"/>
      <c r="J1" s="27"/>
      <c r="K1" s="27"/>
      <c r="L1" s="27"/>
      <c r="M1" s="27"/>
      <c r="N1" s="27"/>
      <c r="O1" s="27"/>
      <c r="P1" s="27"/>
      <c r="Q1" s="27"/>
      <c r="R1" s="27"/>
      <c r="S1" s="27"/>
      <c r="T1" s="27"/>
      <c r="U1" s="27"/>
      <c r="V1" s="27"/>
      <c r="W1" s="27"/>
    </row>
    <row r="2" spans="1:23" x14ac:dyDescent="0.25">
      <c r="A2" s="27"/>
      <c r="B2" s="27"/>
      <c r="C2" s="27"/>
      <c r="D2" s="27"/>
      <c r="E2" s="27"/>
      <c r="F2" s="27"/>
      <c r="G2" s="27"/>
      <c r="H2" s="27"/>
      <c r="I2" s="27"/>
      <c r="J2" s="27"/>
      <c r="K2" s="27"/>
      <c r="L2" s="27"/>
      <c r="M2" s="27"/>
      <c r="N2" s="27"/>
      <c r="O2" s="27"/>
      <c r="P2" s="27"/>
      <c r="Q2" s="27"/>
      <c r="R2" s="27"/>
      <c r="S2" s="27"/>
      <c r="T2" s="27"/>
      <c r="U2" s="27"/>
      <c r="V2" s="27"/>
      <c r="W2" s="27"/>
    </row>
    <row r="3" spans="1:23" x14ac:dyDescent="0.25">
      <c r="A3" s="27"/>
      <c r="B3" s="27"/>
      <c r="C3" s="27"/>
      <c r="D3" s="27"/>
      <c r="E3" s="27"/>
      <c r="F3" s="27"/>
      <c r="G3" s="27"/>
      <c r="H3" s="27"/>
      <c r="I3" s="27"/>
      <c r="J3" s="27"/>
      <c r="K3" s="27"/>
      <c r="L3" s="27"/>
      <c r="M3" s="27"/>
      <c r="N3" s="27"/>
      <c r="O3" s="27"/>
      <c r="P3" s="27"/>
      <c r="Q3" s="27"/>
      <c r="R3" s="27"/>
      <c r="S3" s="27"/>
      <c r="T3" s="27"/>
      <c r="U3" s="27"/>
      <c r="V3" s="27"/>
      <c r="W3" s="27"/>
    </row>
    <row r="4" spans="1:23" x14ac:dyDescent="0.25">
      <c r="A4" s="27"/>
      <c r="B4" s="27"/>
      <c r="C4" s="27"/>
      <c r="D4" s="27"/>
      <c r="E4" s="27"/>
      <c r="F4" s="27"/>
      <c r="G4" s="27"/>
      <c r="H4" s="27"/>
      <c r="I4" s="27"/>
      <c r="J4" s="27"/>
      <c r="K4" s="27"/>
      <c r="L4" s="27"/>
      <c r="M4" s="27"/>
      <c r="N4" s="27"/>
      <c r="O4" s="27"/>
      <c r="P4" s="27"/>
      <c r="Q4" s="27"/>
      <c r="R4" s="27"/>
      <c r="S4" s="27"/>
      <c r="T4" s="27"/>
      <c r="U4" s="27"/>
      <c r="V4" s="27"/>
      <c r="W4" s="27"/>
    </row>
    <row r="5" spans="1:23" x14ac:dyDescent="0.25">
      <c r="A5" s="27"/>
      <c r="B5" s="27"/>
      <c r="C5" s="27"/>
      <c r="D5" s="27"/>
      <c r="E5" s="27"/>
      <c r="F5" s="27"/>
      <c r="G5" s="27"/>
      <c r="H5" s="27"/>
      <c r="I5" s="27"/>
      <c r="J5" s="27"/>
      <c r="K5" s="27"/>
      <c r="L5" s="27"/>
      <c r="M5" s="27"/>
      <c r="N5" s="27"/>
      <c r="O5" s="27"/>
      <c r="P5" s="27"/>
      <c r="Q5" s="27"/>
      <c r="R5" s="27"/>
      <c r="S5" s="27"/>
      <c r="T5" s="27"/>
      <c r="U5" s="27"/>
      <c r="V5" s="27"/>
      <c r="W5" s="27"/>
    </row>
    <row r="6" spans="1:23" x14ac:dyDescent="0.25">
      <c r="A6" s="27"/>
      <c r="B6" s="27"/>
      <c r="C6" s="27"/>
      <c r="D6" s="27"/>
      <c r="E6" s="27"/>
      <c r="F6" s="27"/>
      <c r="G6" s="27"/>
      <c r="H6" s="27"/>
      <c r="I6" s="27"/>
      <c r="J6" s="27"/>
      <c r="K6" s="27"/>
      <c r="L6" s="27"/>
      <c r="M6" s="27"/>
      <c r="N6" s="27"/>
      <c r="O6" s="27"/>
      <c r="P6" s="27"/>
      <c r="Q6" s="27"/>
      <c r="R6" s="27"/>
      <c r="S6" s="27"/>
      <c r="T6" s="27"/>
      <c r="U6" s="27"/>
      <c r="V6" s="27"/>
      <c r="W6" s="27"/>
    </row>
    <row r="7" spans="1:23" ht="31.5" x14ac:dyDescent="0.5">
      <c r="A7" s="27"/>
      <c r="B7" s="1" t="s">
        <v>5</v>
      </c>
      <c r="C7" s="27"/>
      <c r="D7" s="27"/>
      <c r="E7" s="27"/>
      <c r="F7" s="27"/>
      <c r="G7" s="27"/>
      <c r="H7" s="27"/>
      <c r="I7" s="27"/>
      <c r="J7" s="27"/>
      <c r="K7" s="27"/>
      <c r="L7" s="27"/>
      <c r="M7" s="27"/>
      <c r="N7" s="27"/>
      <c r="O7" s="27"/>
      <c r="P7" s="27"/>
      <c r="Q7" s="27"/>
      <c r="R7" s="27"/>
      <c r="S7" s="27"/>
      <c r="T7" s="27"/>
      <c r="U7" s="27"/>
      <c r="V7" s="27"/>
      <c r="W7" s="27"/>
    </row>
    <row r="8" spans="1:23" ht="18.75" x14ac:dyDescent="0.3">
      <c r="A8" s="27"/>
      <c r="B8" s="5" t="s">
        <v>3</v>
      </c>
      <c r="C8" s="47">
        <v>1</v>
      </c>
      <c r="D8" s="27"/>
      <c r="E8" s="6" t="s">
        <v>80</v>
      </c>
      <c r="F8" s="47">
        <v>300</v>
      </c>
      <c r="G8" s="27"/>
      <c r="H8" s="27"/>
      <c r="I8" s="27"/>
      <c r="J8" s="27"/>
      <c r="K8" s="27"/>
      <c r="L8" s="27"/>
      <c r="M8" s="27"/>
      <c r="N8" s="27"/>
      <c r="O8" s="27"/>
      <c r="P8" s="27"/>
      <c r="Q8" s="27"/>
      <c r="R8" s="27"/>
      <c r="S8" s="27"/>
      <c r="T8" s="27"/>
      <c r="U8" s="27"/>
      <c r="V8" s="27"/>
      <c r="W8" s="27"/>
    </row>
    <row r="9" spans="1:23" ht="18.75" x14ac:dyDescent="0.3">
      <c r="A9" s="27"/>
      <c r="B9" s="7" t="s">
        <v>4</v>
      </c>
      <c r="C9" s="47">
        <v>5</v>
      </c>
      <c r="D9" s="27"/>
      <c r="E9" s="4" t="s">
        <v>79</v>
      </c>
      <c r="F9" s="47">
        <f>F8/C9</f>
        <v>60</v>
      </c>
      <c r="G9" s="27"/>
      <c r="H9" s="27"/>
      <c r="I9" s="27"/>
      <c r="J9" s="27"/>
      <c r="K9" s="27"/>
      <c r="L9" s="27"/>
      <c r="M9" s="27"/>
      <c r="N9" s="27"/>
      <c r="O9" s="27"/>
      <c r="P9" s="27"/>
      <c r="Q9" s="27"/>
      <c r="R9" s="27"/>
      <c r="S9" s="27"/>
      <c r="T9" s="27"/>
      <c r="U9" s="27"/>
      <c r="V9" s="27"/>
      <c r="W9" s="27"/>
    </row>
    <row r="10" spans="1:23" x14ac:dyDescent="0.25">
      <c r="A10" s="27"/>
      <c r="B10" s="27"/>
      <c r="C10" s="27"/>
      <c r="D10" s="27"/>
      <c r="E10" s="27"/>
      <c r="F10" s="27"/>
      <c r="G10" s="27"/>
      <c r="H10" s="27"/>
      <c r="I10" s="27"/>
      <c r="J10" s="27"/>
      <c r="K10" s="27"/>
      <c r="L10" s="27"/>
      <c r="M10" s="27"/>
      <c r="N10" s="27"/>
      <c r="O10" s="27"/>
      <c r="P10" s="27"/>
      <c r="Q10" s="27"/>
      <c r="R10" s="27"/>
      <c r="S10" s="27"/>
      <c r="T10" s="27"/>
      <c r="U10" s="27"/>
      <c r="V10" s="27"/>
      <c r="W10" s="27"/>
    </row>
    <row r="11" spans="1:23" x14ac:dyDescent="0.25">
      <c r="A11" s="27"/>
      <c r="B11" s="27"/>
      <c r="C11" s="27"/>
      <c r="D11" s="27"/>
      <c r="E11" s="27"/>
      <c r="F11" s="27"/>
      <c r="G11" s="27"/>
      <c r="H11" s="27"/>
      <c r="I11" s="27"/>
      <c r="J11" s="27"/>
      <c r="K11" s="27"/>
      <c r="L11" s="27"/>
      <c r="M11" s="27"/>
      <c r="N11" s="27"/>
      <c r="O11" s="27"/>
      <c r="P11" s="27"/>
      <c r="Q11" s="27"/>
      <c r="R11" s="27"/>
      <c r="S11" s="27"/>
      <c r="T11" s="27"/>
      <c r="U11" s="27"/>
      <c r="V11" s="27"/>
      <c r="W11" s="27"/>
    </row>
    <row r="12" spans="1:23" x14ac:dyDescent="0.25">
      <c r="A12" s="27"/>
      <c r="B12" s="27"/>
      <c r="C12" s="27"/>
      <c r="D12" s="27"/>
      <c r="E12" s="27"/>
      <c r="F12" s="27"/>
      <c r="G12" s="27"/>
      <c r="H12" s="27"/>
      <c r="I12" s="27"/>
      <c r="J12" s="27"/>
      <c r="K12" s="27"/>
      <c r="L12" s="27"/>
      <c r="M12" s="27"/>
      <c r="N12" s="27"/>
      <c r="O12" s="27"/>
      <c r="P12" s="27"/>
      <c r="Q12" s="27"/>
      <c r="R12" s="27"/>
      <c r="S12" s="27"/>
      <c r="T12" s="27"/>
      <c r="U12" s="27"/>
      <c r="V12" s="27"/>
      <c r="W12" s="27"/>
    </row>
    <row r="13" spans="1:23" x14ac:dyDescent="0.25">
      <c r="A13" s="27"/>
      <c r="B13" s="27"/>
      <c r="C13" s="27"/>
      <c r="D13" s="27"/>
      <c r="E13" s="27"/>
      <c r="F13" s="27"/>
      <c r="G13" s="27"/>
      <c r="H13" s="27"/>
      <c r="I13" s="27"/>
      <c r="J13" s="27"/>
      <c r="K13" s="27"/>
      <c r="L13" s="27"/>
      <c r="M13" s="27"/>
      <c r="N13" s="27"/>
      <c r="O13" s="27"/>
      <c r="P13" s="27"/>
      <c r="Q13" s="27"/>
      <c r="R13" s="27"/>
      <c r="S13" s="27"/>
      <c r="T13" s="27"/>
      <c r="U13" s="27"/>
      <c r="V13" s="27"/>
      <c r="W13" s="27"/>
    </row>
    <row r="14" spans="1:23" x14ac:dyDescent="0.25">
      <c r="A14" s="27"/>
      <c r="B14" s="27"/>
      <c r="C14" s="27"/>
      <c r="D14" s="27"/>
      <c r="E14" s="27"/>
      <c r="F14" s="27"/>
      <c r="G14" s="27"/>
      <c r="H14" s="27"/>
      <c r="I14" s="27"/>
      <c r="J14" s="27"/>
      <c r="K14" s="27"/>
      <c r="L14" s="27"/>
      <c r="M14" s="27"/>
      <c r="N14" s="27"/>
      <c r="O14" s="27"/>
      <c r="P14" s="27"/>
      <c r="Q14" s="27"/>
      <c r="R14" s="27"/>
      <c r="S14" s="27"/>
      <c r="T14" s="27"/>
      <c r="U14" s="27"/>
      <c r="V14" s="27"/>
      <c r="W14" s="27"/>
    </row>
    <row r="15" spans="1:23" x14ac:dyDescent="0.25">
      <c r="A15" s="27"/>
      <c r="B15" s="27"/>
      <c r="C15" s="27"/>
      <c r="D15" s="27"/>
      <c r="E15" s="27"/>
      <c r="F15" s="27"/>
      <c r="G15" s="27"/>
      <c r="H15" s="27"/>
      <c r="I15" s="27"/>
      <c r="J15" s="27"/>
      <c r="K15" s="27"/>
      <c r="L15" s="27"/>
      <c r="M15" s="27"/>
      <c r="N15" s="27"/>
      <c r="O15" s="27"/>
      <c r="P15" s="27"/>
      <c r="Q15" s="27"/>
      <c r="R15" s="27"/>
      <c r="S15" s="27"/>
      <c r="T15" s="27"/>
      <c r="U15" s="27"/>
      <c r="V15" s="27"/>
      <c r="W15" s="27"/>
    </row>
    <row r="16" spans="1:23" ht="19.5" thickBot="1" x14ac:dyDescent="0.35">
      <c r="A16" s="27"/>
      <c r="B16" s="2" t="s">
        <v>0</v>
      </c>
      <c r="C16" s="27"/>
      <c r="D16" s="27"/>
      <c r="E16" s="27"/>
      <c r="F16" s="27"/>
      <c r="G16" s="27"/>
      <c r="H16" s="27"/>
      <c r="I16" s="27"/>
      <c r="J16" s="27"/>
      <c r="K16" s="27"/>
      <c r="L16" s="27"/>
      <c r="M16" s="27"/>
      <c r="N16" s="27"/>
      <c r="O16" s="27"/>
      <c r="P16" s="27"/>
      <c r="Q16" s="27"/>
      <c r="R16" s="27"/>
      <c r="S16" s="27"/>
      <c r="T16" s="27"/>
      <c r="U16" s="27"/>
      <c r="V16" s="27"/>
      <c r="W16" s="27"/>
    </row>
    <row r="17" spans="1:23" ht="16.5" thickBot="1" x14ac:dyDescent="0.3">
      <c r="A17" s="27"/>
      <c r="B17" s="15" t="s">
        <v>9</v>
      </c>
      <c r="C17" s="15" t="s">
        <v>96</v>
      </c>
      <c r="D17" s="15" t="s">
        <v>11</v>
      </c>
      <c r="E17" s="76" t="s">
        <v>8</v>
      </c>
      <c r="F17" s="27"/>
      <c r="G17" s="27"/>
      <c r="H17" s="27"/>
      <c r="I17" s="27"/>
      <c r="J17" s="27"/>
      <c r="K17" s="27"/>
      <c r="L17" s="27"/>
      <c r="M17" s="27"/>
      <c r="N17" s="27"/>
      <c r="O17" s="27"/>
      <c r="P17" s="27"/>
      <c r="Q17" s="27"/>
      <c r="R17" s="27"/>
      <c r="S17" s="27"/>
      <c r="T17" s="27"/>
      <c r="U17" s="27"/>
      <c r="V17" s="27"/>
      <c r="W17" s="27"/>
    </row>
    <row r="18" spans="1:23" ht="15.75" x14ac:dyDescent="0.25">
      <c r="A18" s="27"/>
      <c r="B18" s="75" t="s">
        <v>1</v>
      </c>
      <c r="C18" s="45">
        <v>10</v>
      </c>
      <c r="D18" s="48">
        <v>12</v>
      </c>
      <c r="E18" s="46">
        <f>F8/D18</f>
        <v>25</v>
      </c>
      <c r="F18" s="27"/>
      <c r="G18" s="27"/>
      <c r="H18" s="27"/>
      <c r="I18" s="27"/>
      <c r="J18" s="27"/>
      <c r="K18" s="27"/>
      <c r="L18" s="27"/>
      <c r="M18" s="27"/>
      <c r="N18" s="27"/>
      <c r="O18" s="27"/>
      <c r="P18" s="27"/>
      <c r="Q18" s="27"/>
      <c r="R18" s="27"/>
      <c r="S18" s="27"/>
      <c r="T18" s="27"/>
      <c r="U18" s="27"/>
      <c r="V18" s="27"/>
      <c r="W18" s="27"/>
    </row>
    <row r="19" spans="1:23" ht="15.75" x14ac:dyDescent="0.25">
      <c r="A19" s="27"/>
      <c r="B19" s="75" t="s">
        <v>2</v>
      </c>
      <c r="C19" s="45">
        <v>12</v>
      </c>
      <c r="D19" s="49">
        <v>15</v>
      </c>
      <c r="E19" s="46">
        <f>F8/D19</f>
        <v>20</v>
      </c>
      <c r="F19" s="27"/>
      <c r="G19" s="27"/>
      <c r="H19" s="27"/>
      <c r="I19" s="27"/>
      <c r="J19" s="27"/>
      <c r="K19" s="27"/>
      <c r="L19" s="27"/>
      <c r="M19" s="27"/>
      <c r="N19" s="27"/>
      <c r="O19" s="27"/>
      <c r="P19" s="27"/>
      <c r="Q19" s="27"/>
      <c r="R19" s="27"/>
      <c r="S19" s="27"/>
      <c r="T19" s="27"/>
      <c r="U19" s="27"/>
      <c r="V19" s="27"/>
      <c r="W19" s="27"/>
    </row>
    <row r="20" spans="1:23" ht="15.75" x14ac:dyDescent="0.25">
      <c r="A20" s="27"/>
      <c r="B20" s="75" t="s">
        <v>10</v>
      </c>
      <c r="C20" s="45">
        <v>8</v>
      </c>
      <c r="D20" s="49">
        <v>10</v>
      </c>
      <c r="E20" s="46">
        <f>F8/D20</f>
        <v>30</v>
      </c>
      <c r="F20" s="27"/>
      <c r="G20" s="27"/>
      <c r="H20" s="27"/>
      <c r="I20" s="27"/>
      <c r="J20" s="27"/>
      <c r="K20" s="27"/>
      <c r="L20" s="27"/>
      <c r="M20" s="27"/>
      <c r="N20" s="27"/>
      <c r="O20" s="27"/>
      <c r="P20" s="27"/>
      <c r="Q20" s="27"/>
      <c r="R20" s="27"/>
      <c r="S20" s="27"/>
      <c r="T20" s="27"/>
      <c r="U20" s="27"/>
      <c r="V20" s="27"/>
      <c r="W20" s="27"/>
    </row>
    <row r="21" spans="1:23" x14ac:dyDescent="0.25">
      <c r="A21" s="27"/>
      <c r="B21" s="27"/>
      <c r="C21" s="27"/>
      <c r="D21" s="27"/>
      <c r="E21" s="27"/>
      <c r="F21" s="27"/>
      <c r="G21" s="27"/>
      <c r="H21" s="27"/>
      <c r="I21" s="27"/>
      <c r="J21" s="27"/>
      <c r="K21" s="27"/>
      <c r="L21" s="27"/>
      <c r="M21" s="27"/>
      <c r="N21" s="27"/>
      <c r="O21" s="27"/>
      <c r="P21" s="27"/>
      <c r="Q21" s="27"/>
      <c r="R21" s="27"/>
      <c r="S21" s="27"/>
      <c r="T21" s="27"/>
      <c r="U21" s="27"/>
      <c r="V21" s="27"/>
      <c r="W21" s="27"/>
    </row>
    <row r="22" spans="1:23" x14ac:dyDescent="0.25">
      <c r="A22" s="27"/>
      <c r="B22" s="27"/>
      <c r="C22" s="27"/>
      <c r="D22" s="27"/>
      <c r="E22" s="27"/>
      <c r="F22" s="27"/>
      <c r="G22" s="27"/>
      <c r="H22" s="27"/>
      <c r="I22" s="27"/>
      <c r="J22" s="27"/>
      <c r="K22" s="27"/>
      <c r="L22" s="27"/>
      <c r="M22" s="27"/>
      <c r="N22" s="27"/>
      <c r="O22" s="27"/>
      <c r="P22" s="27"/>
      <c r="Q22" s="27"/>
      <c r="R22" s="27"/>
      <c r="S22" s="27"/>
      <c r="T22" s="27"/>
      <c r="U22" s="27"/>
      <c r="V22" s="27"/>
      <c r="W22" s="27"/>
    </row>
    <row r="23" spans="1:23" x14ac:dyDescent="0.25">
      <c r="A23" s="27"/>
      <c r="B23" s="27"/>
      <c r="C23" s="27"/>
      <c r="D23" s="27"/>
      <c r="E23" s="27"/>
      <c r="F23" s="27"/>
      <c r="G23" s="27"/>
      <c r="H23" s="27"/>
      <c r="I23" s="27"/>
      <c r="J23" s="27"/>
      <c r="K23" s="27"/>
      <c r="L23" s="27"/>
      <c r="M23" s="27"/>
      <c r="N23" s="27"/>
      <c r="O23" s="27"/>
      <c r="P23" s="27"/>
      <c r="Q23" s="27"/>
      <c r="R23" s="27"/>
      <c r="S23" s="27"/>
      <c r="T23" s="27"/>
      <c r="U23" s="27"/>
      <c r="V23" s="27"/>
      <c r="W23" s="27"/>
    </row>
    <row r="24" spans="1:23" x14ac:dyDescent="0.25">
      <c r="A24" s="27"/>
      <c r="B24" s="27"/>
      <c r="C24" s="27"/>
      <c r="D24" s="27"/>
      <c r="E24" s="27"/>
      <c r="F24" s="27"/>
      <c r="G24" s="27"/>
      <c r="H24" s="27"/>
      <c r="I24" s="27"/>
      <c r="J24" s="27"/>
      <c r="K24" s="27"/>
      <c r="L24" s="27"/>
      <c r="M24" s="27"/>
      <c r="N24" s="27"/>
      <c r="O24" s="27"/>
      <c r="P24" s="27"/>
      <c r="Q24" s="27"/>
      <c r="R24" s="27"/>
      <c r="S24" s="27"/>
      <c r="T24" s="27"/>
      <c r="U24" s="27"/>
      <c r="V24" s="27"/>
      <c r="W24" s="27"/>
    </row>
    <row r="25" spans="1:23" ht="18.75" x14ac:dyDescent="0.3">
      <c r="A25" s="27"/>
      <c r="B25" s="28" t="s">
        <v>12</v>
      </c>
      <c r="C25" s="27"/>
      <c r="D25" s="27"/>
      <c r="E25" s="27"/>
      <c r="F25" s="27"/>
      <c r="G25" s="27"/>
      <c r="H25" s="27"/>
      <c r="I25" s="27"/>
      <c r="J25" s="27"/>
      <c r="K25" s="27"/>
      <c r="L25" s="27"/>
      <c r="M25" s="27"/>
      <c r="N25" s="27"/>
      <c r="O25" s="27"/>
      <c r="P25" s="27"/>
      <c r="Q25" s="27"/>
      <c r="R25" s="27"/>
      <c r="S25" s="27"/>
      <c r="T25" s="27"/>
      <c r="U25" s="27"/>
      <c r="V25" s="27"/>
      <c r="W25" s="27"/>
    </row>
    <row r="26" spans="1:23" x14ac:dyDescent="0.25">
      <c r="A26" s="27"/>
      <c r="B26" s="27"/>
      <c r="C26" s="27"/>
      <c r="D26" s="27"/>
      <c r="E26" s="27"/>
      <c r="F26" s="27"/>
      <c r="G26" s="27"/>
      <c r="H26" s="27"/>
      <c r="I26" s="27"/>
      <c r="J26" s="27"/>
      <c r="K26" s="27"/>
      <c r="L26" s="27"/>
      <c r="M26" s="27"/>
      <c r="N26" s="27"/>
      <c r="O26" s="27"/>
      <c r="P26" s="27"/>
      <c r="Q26" s="27"/>
      <c r="R26" s="27"/>
      <c r="S26" s="27"/>
      <c r="T26" s="27"/>
      <c r="U26" s="27"/>
      <c r="V26" s="27"/>
      <c r="W26" s="27"/>
    </row>
    <row r="27" spans="1:23" x14ac:dyDescent="0.25">
      <c r="A27" s="27"/>
      <c r="B27" s="27"/>
      <c r="C27" s="27"/>
      <c r="D27" s="27"/>
      <c r="E27" s="27"/>
      <c r="F27" s="27"/>
      <c r="G27" s="27"/>
      <c r="H27" s="27"/>
      <c r="I27" s="27"/>
      <c r="J27" s="27"/>
      <c r="K27" s="27"/>
      <c r="L27" s="27"/>
      <c r="M27" s="27"/>
      <c r="N27" s="27"/>
      <c r="O27" s="27"/>
      <c r="P27" s="27"/>
      <c r="Q27" s="27"/>
      <c r="R27" s="27"/>
      <c r="S27" s="27"/>
      <c r="T27" s="27"/>
      <c r="U27" s="27"/>
      <c r="V27" s="27"/>
      <c r="W27" s="27"/>
    </row>
    <row r="28" spans="1:23" x14ac:dyDescent="0.25">
      <c r="A28" s="27"/>
      <c r="B28" s="27"/>
      <c r="C28" s="27"/>
      <c r="D28" s="27"/>
      <c r="E28" s="27"/>
      <c r="F28" s="27"/>
      <c r="G28" s="27"/>
      <c r="H28" s="27"/>
      <c r="I28" s="27"/>
      <c r="J28" s="27"/>
      <c r="K28" s="27"/>
      <c r="L28" s="27"/>
      <c r="M28" s="27"/>
      <c r="N28" s="27"/>
      <c r="O28" s="27"/>
      <c r="P28" s="27"/>
      <c r="Q28" s="27"/>
      <c r="R28" s="27"/>
      <c r="S28" s="27"/>
      <c r="T28" s="27"/>
      <c r="U28" s="27"/>
      <c r="V28" s="27"/>
      <c r="W28" s="27"/>
    </row>
    <row r="29" spans="1:23" ht="15.75" x14ac:dyDescent="0.25">
      <c r="A29" s="27"/>
      <c r="B29" s="14" t="s">
        <v>83</v>
      </c>
      <c r="C29" s="46">
        <v>1</v>
      </c>
      <c r="D29" s="27"/>
      <c r="E29" s="27"/>
      <c r="F29" s="27"/>
      <c r="G29" s="27"/>
      <c r="H29" s="27"/>
      <c r="I29" s="27"/>
      <c r="J29" s="27"/>
      <c r="K29" s="27"/>
      <c r="L29" s="27"/>
      <c r="M29" s="27"/>
      <c r="N29" s="27"/>
      <c r="O29" s="27"/>
      <c r="P29" s="27"/>
      <c r="Q29" s="27"/>
      <c r="R29" s="27"/>
      <c r="S29" s="27"/>
      <c r="T29" s="27"/>
      <c r="U29" s="27"/>
      <c r="V29" s="27"/>
      <c r="W29" s="27"/>
    </row>
    <row r="30" spans="1:23" ht="15.75" x14ac:dyDescent="0.25">
      <c r="A30" s="27"/>
      <c r="B30" s="10" t="s">
        <v>6</v>
      </c>
      <c r="C30" s="46">
        <v>25</v>
      </c>
      <c r="D30" s="27"/>
      <c r="E30" s="27"/>
      <c r="F30" s="27"/>
      <c r="G30" s="27"/>
      <c r="H30" s="27"/>
      <c r="I30" s="27"/>
      <c r="J30" s="27"/>
      <c r="K30" s="27"/>
      <c r="L30" s="27"/>
      <c r="M30" s="27"/>
      <c r="N30" s="27"/>
      <c r="O30" s="27"/>
      <c r="P30" s="27"/>
      <c r="Q30" s="27"/>
      <c r="R30" s="27"/>
      <c r="S30" s="27"/>
      <c r="T30" s="27"/>
      <c r="U30" s="27"/>
      <c r="V30" s="27"/>
      <c r="W30" s="27"/>
    </row>
    <row r="31" spans="1:23" ht="15.75" x14ac:dyDescent="0.25">
      <c r="A31" s="27"/>
      <c r="B31" s="16" t="s">
        <v>93</v>
      </c>
      <c r="C31" s="46">
        <v>2</v>
      </c>
      <c r="D31" s="27"/>
      <c r="E31" s="27"/>
      <c r="F31" s="27"/>
      <c r="G31" s="27"/>
      <c r="H31" s="27"/>
      <c r="I31" s="27"/>
      <c r="J31" s="27"/>
      <c r="K31" s="27"/>
      <c r="L31" s="27"/>
      <c r="M31" s="27"/>
      <c r="N31" s="27"/>
      <c r="O31" s="27"/>
      <c r="P31" s="27"/>
      <c r="Q31" s="27"/>
      <c r="R31" s="27"/>
      <c r="S31" s="27"/>
      <c r="T31" s="27"/>
      <c r="U31" s="27"/>
      <c r="V31" s="27"/>
      <c r="W31" s="27"/>
    </row>
    <row r="32" spans="1:23" ht="15.75" x14ac:dyDescent="0.25">
      <c r="A32" s="27"/>
      <c r="B32" s="9" t="s">
        <v>94</v>
      </c>
      <c r="C32" s="46">
        <v>0.5</v>
      </c>
      <c r="D32" s="27"/>
      <c r="E32" s="27"/>
      <c r="F32" s="27"/>
      <c r="G32" s="27"/>
      <c r="H32" s="27"/>
      <c r="I32" s="27"/>
      <c r="J32" s="27"/>
      <c r="K32" s="27"/>
      <c r="L32" s="27"/>
      <c r="M32" s="27"/>
      <c r="N32" s="27"/>
      <c r="O32" s="27"/>
      <c r="P32" s="27"/>
      <c r="Q32" s="27"/>
      <c r="R32" s="27"/>
      <c r="S32" s="27"/>
      <c r="T32" s="27"/>
      <c r="U32" s="27"/>
      <c r="V32" s="27"/>
      <c r="W32" s="27"/>
    </row>
    <row r="33" spans="1:23" x14ac:dyDescent="0.25">
      <c r="A33" s="27"/>
      <c r="B33" s="27"/>
      <c r="C33" s="27"/>
      <c r="D33" s="27"/>
      <c r="E33" s="27"/>
      <c r="F33" s="27"/>
      <c r="G33" s="27"/>
      <c r="H33" s="27"/>
      <c r="I33" s="27"/>
      <c r="J33" s="27"/>
      <c r="K33" s="27"/>
      <c r="L33" s="27"/>
      <c r="M33" s="27"/>
      <c r="N33" s="27"/>
      <c r="O33" s="27"/>
      <c r="P33" s="27"/>
      <c r="Q33" s="27"/>
      <c r="R33" s="27"/>
      <c r="S33" s="27"/>
      <c r="T33" s="27"/>
      <c r="U33" s="27"/>
      <c r="V33" s="27"/>
      <c r="W33" s="27"/>
    </row>
    <row r="34" spans="1:23" x14ac:dyDescent="0.25">
      <c r="A34" s="27"/>
      <c r="B34" s="27"/>
      <c r="C34" s="27"/>
      <c r="D34" s="27"/>
      <c r="E34" s="27"/>
      <c r="F34" s="27"/>
      <c r="G34" s="27"/>
      <c r="H34" s="27"/>
      <c r="I34" s="27"/>
      <c r="J34" s="27"/>
      <c r="K34" s="27"/>
      <c r="L34" s="27"/>
      <c r="M34" s="27"/>
      <c r="N34" s="27"/>
      <c r="O34" s="27"/>
      <c r="P34" s="27"/>
      <c r="Q34" s="27"/>
      <c r="R34" s="27"/>
      <c r="S34" s="27"/>
      <c r="T34" s="27"/>
      <c r="U34" s="27"/>
      <c r="V34" s="27"/>
      <c r="W34" s="27"/>
    </row>
    <row r="35" spans="1:23" ht="15.75" thickBot="1" x14ac:dyDescent="0.3">
      <c r="A35" s="27"/>
      <c r="B35" s="27"/>
      <c r="C35" s="27"/>
      <c r="D35" s="27"/>
      <c r="E35" s="27"/>
      <c r="F35" s="27"/>
      <c r="G35" s="27"/>
      <c r="H35" s="27"/>
      <c r="I35" s="27"/>
      <c r="J35" s="27"/>
      <c r="K35" s="27"/>
      <c r="L35" s="27"/>
      <c r="M35" s="27"/>
      <c r="N35" s="27"/>
      <c r="O35" s="27"/>
      <c r="P35" s="27"/>
      <c r="Q35" s="27"/>
      <c r="R35" s="27"/>
      <c r="S35" s="27"/>
      <c r="T35" s="27"/>
      <c r="U35" s="27"/>
      <c r="V35" s="27"/>
      <c r="W35" s="27"/>
    </row>
    <row r="36" spans="1:23" ht="16.5" thickBot="1" x14ac:dyDescent="0.3">
      <c r="A36" s="27"/>
      <c r="B36" s="30" t="s">
        <v>70</v>
      </c>
      <c r="C36" s="37" t="s">
        <v>30</v>
      </c>
      <c r="D36" s="24" t="s">
        <v>81</v>
      </c>
      <c r="E36" s="40" t="s">
        <v>87</v>
      </c>
      <c r="F36" s="42" t="s">
        <v>88</v>
      </c>
      <c r="G36" s="27"/>
      <c r="H36" s="11" t="s">
        <v>31</v>
      </c>
      <c r="I36" s="12" t="s">
        <v>38</v>
      </c>
      <c r="J36" s="27"/>
      <c r="K36" s="27"/>
      <c r="L36" s="27"/>
      <c r="M36" s="27"/>
      <c r="N36" s="27"/>
      <c r="O36" s="27"/>
      <c r="P36" s="27"/>
      <c r="Q36" s="27"/>
      <c r="R36" s="27"/>
      <c r="S36" s="27"/>
      <c r="T36" s="27"/>
      <c r="U36" s="27"/>
      <c r="V36" s="27"/>
      <c r="W36" s="27"/>
    </row>
    <row r="37" spans="1:23" ht="15.75" x14ac:dyDescent="0.25">
      <c r="A37" s="27"/>
      <c r="B37" s="57" t="s">
        <v>32</v>
      </c>
      <c r="C37" s="50">
        <v>5</v>
      </c>
      <c r="D37" s="50">
        <v>5</v>
      </c>
      <c r="E37" s="50">
        <v>5</v>
      </c>
      <c r="F37" s="45">
        <v>0.1</v>
      </c>
      <c r="G37" s="27"/>
      <c r="H37" s="77" t="s">
        <v>27</v>
      </c>
      <c r="I37" s="46">
        <v>1</v>
      </c>
      <c r="J37" s="27"/>
      <c r="K37" s="27"/>
      <c r="L37" s="27"/>
      <c r="M37" s="27"/>
      <c r="N37" s="27"/>
      <c r="O37" s="27"/>
      <c r="P37" s="27"/>
      <c r="Q37" s="27"/>
      <c r="R37" s="27"/>
      <c r="S37" s="27"/>
      <c r="T37" s="27"/>
      <c r="U37" s="27"/>
      <c r="V37" s="27"/>
      <c r="W37" s="27"/>
    </row>
    <row r="38" spans="1:23" ht="15.75" x14ac:dyDescent="0.25">
      <c r="A38" s="27"/>
      <c r="B38" s="56" t="s">
        <v>33</v>
      </c>
      <c r="C38" s="51">
        <v>4</v>
      </c>
      <c r="D38" s="51">
        <v>4</v>
      </c>
      <c r="E38" s="51">
        <v>4</v>
      </c>
      <c r="F38" s="45">
        <v>0.2</v>
      </c>
      <c r="G38" s="27"/>
      <c r="H38" s="78" t="s">
        <v>37</v>
      </c>
      <c r="I38" s="46">
        <v>0.5</v>
      </c>
      <c r="J38" s="27"/>
      <c r="K38" s="27"/>
      <c r="L38" s="27"/>
      <c r="M38" s="27"/>
      <c r="N38" s="27"/>
      <c r="O38" s="27"/>
      <c r="P38" s="27"/>
      <c r="Q38" s="27"/>
      <c r="R38" s="27"/>
      <c r="S38" s="27"/>
      <c r="T38" s="27"/>
      <c r="U38" s="27"/>
      <c r="V38" s="27"/>
      <c r="W38" s="27"/>
    </row>
    <row r="39" spans="1:23" x14ac:dyDescent="0.25">
      <c r="A39" s="27"/>
      <c r="B39" s="54" t="s">
        <v>34</v>
      </c>
      <c r="C39" s="51">
        <v>3</v>
      </c>
      <c r="D39" s="51">
        <v>3</v>
      </c>
      <c r="E39" s="51">
        <v>3</v>
      </c>
      <c r="F39" s="45">
        <v>0.3</v>
      </c>
      <c r="G39" s="27"/>
      <c r="H39" s="27"/>
      <c r="I39" s="27"/>
      <c r="J39" s="27"/>
      <c r="K39" s="27"/>
      <c r="L39" s="27"/>
      <c r="M39" s="27"/>
      <c r="N39" s="27"/>
      <c r="O39" s="27"/>
      <c r="P39" s="27"/>
      <c r="Q39" s="27"/>
      <c r="R39" s="27"/>
      <c r="S39" s="27"/>
      <c r="T39" s="27"/>
      <c r="U39" s="27"/>
      <c r="V39" s="27"/>
      <c r="W39" s="27"/>
    </row>
    <row r="40" spans="1:23" x14ac:dyDescent="0.25">
      <c r="A40" s="27"/>
      <c r="B40" s="62" t="s">
        <v>35</v>
      </c>
      <c r="C40" s="51">
        <v>2</v>
      </c>
      <c r="D40" s="51">
        <v>2</v>
      </c>
      <c r="E40" s="51">
        <v>2</v>
      </c>
      <c r="F40" s="45">
        <v>0.4</v>
      </c>
      <c r="G40" s="27"/>
      <c r="H40" s="27"/>
      <c r="I40" s="27"/>
      <c r="J40" s="27"/>
      <c r="K40" s="27"/>
      <c r="L40" s="27"/>
      <c r="M40" s="27"/>
      <c r="N40" s="27"/>
      <c r="O40" s="27"/>
      <c r="P40" s="27"/>
      <c r="Q40" s="27"/>
      <c r="R40" s="27"/>
      <c r="S40" s="27"/>
      <c r="T40" s="27"/>
      <c r="U40" s="27"/>
      <c r="V40" s="27"/>
      <c r="W40" s="27"/>
    </row>
    <row r="41" spans="1:23" x14ac:dyDescent="0.25">
      <c r="A41" s="27"/>
      <c r="B41" s="55" t="s">
        <v>36</v>
      </c>
      <c r="C41" s="51">
        <v>1</v>
      </c>
      <c r="D41" s="51">
        <v>1</v>
      </c>
      <c r="E41" s="51">
        <v>1</v>
      </c>
      <c r="F41" s="45">
        <v>0.5</v>
      </c>
      <c r="G41" s="27"/>
      <c r="H41" s="27"/>
      <c r="I41" s="27"/>
      <c r="J41" s="27"/>
      <c r="K41" s="27"/>
      <c r="L41" s="27"/>
      <c r="M41" s="27"/>
      <c r="N41" s="27"/>
      <c r="O41" s="27"/>
      <c r="P41" s="27"/>
      <c r="Q41" s="27"/>
      <c r="R41" s="27"/>
      <c r="S41" s="27"/>
      <c r="T41" s="27"/>
      <c r="U41" s="27"/>
      <c r="V41" s="27"/>
      <c r="W41" s="27"/>
    </row>
    <row r="42" spans="1:23" x14ac:dyDescent="0.25">
      <c r="A42" s="27"/>
      <c r="B42" s="27"/>
      <c r="C42" s="27"/>
      <c r="D42" s="27"/>
      <c r="E42" s="27"/>
      <c r="F42" s="27"/>
      <c r="G42" s="27"/>
      <c r="H42" s="27"/>
      <c r="I42" s="27"/>
      <c r="J42" s="27"/>
      <c r="K42" s="27"/>
      <c r="L42" s="27"/>
      <c r="M42" s="27"/>
      <c r="N42" s="27"/>
      <c r="O42" s="27"/>
      <c r="P42" s="27"/>
      <c r="Q42" s="27"/>
      <c r="R42" s="27"/>
      <c r="S42" s="27"/>
      <c r="T42" s="27"/>
      <c r="U42" s="27"/>
      <c r="V42" s="27"/>
      <c r="W42" s="27"/>
    </row>
    <row r="43" spans="1:23" x14ac:dyDescent="0.25">
      <c r="A43" s="27"/>
      <c r="B43" s="27"/>
      <c r="C43" s="27"/>
      <c r="D43" s="27"/>
      <c r="E43" s="27"/>
      <c r="F43" s="27"/>
      <c r="G43" s="27"/>
      <c r="H43" s="27"/>
      <c r="I43" s="27"/>
      <c r="J43" s="27"/>
      <c r="K43" s="27"/>
      <c r="L43" s="27"/>
      <c r="M43" s="27"/>
      <c r="N43" s="27"/>
      <c r="O43" s="27"/>
      <c r="P43" s="27"/>
      <c r="Q43" s="27"/>
      <c r="R43" s="27"/>
      <c r="S43" s="27"/>
      <c r="T43" s="27"/>
      <c r="U43" s="27"/>
      <c r="V43" s="27"/>
      <c r="W43" s="27"/>
    </row>
    <row r="44" spans="1:23" x14ac:dyDescent="0.25">
      <c r="A44" s="27"/>
      <c r="B44" s="27"/>
      <c r="C44" s="27"/>
      <c r="D44" s="27"/>
      <c r="E44" s="27"/>
      <c r="F44" s="27"/>
      <c r="G44" s="27"/>
      <c r="H44" s="27"/>
      <c r="I44" s="27"/>
      <c r="J44" s="27"/>
      <c r="K44" s="27"/>
      <c r="L44" s="27"/>
      <c r="M44" s="27"/>
      <c r="N44" s="27"/>
      <c r="O44" s="27"/>
      <c r="P44" s="27"/>
      <c r="Q44" s="27"/>
      <c r="R44" s="27"/>
      <c r="S44" s="27"/>
      <c r="T44" s="27"/>
      <c r="U44" s="27"/>
      <c r="V44" s="27"/>
      <c r="W44" s="27"/>
    </row>
    <row r="45" spans="1:23" x14ac:dyDescent="0.25">
      <c r="A45" s="27"/>
      <c r="B45" s="27"/>
      <c r="C45" s="27"/>
      <c r="D45" s="27"/>
      <c r="E45" s="27"/>
      <c r="F45" s="27"/>
      <c r="G45" s="27"/>
      <c r="H45" s="27"/>
      <c r="I45" s="27"/>
      <c r="J45" s="27"/>
      <c r="K45" s="27"/>
      <c r="L45" s="27"/>
      <c r="M45" s="27"/>
      <c r="N45" s="27"/>
      <c r="O45" s="27"/>
      <c r="P45" s="27"/>
      <c r="Q45" s="27"/>
      <c r="R45" s="27"/>
      <c r="S45" s="27"/>
      <c r="T45" s="27"/>
      <c r="U45" s="27"/>
      <c r="V45" s="27"/>
      <c r="W45" s="27"/>
    </row>
    <row r="46" spans="1:23" ht="15.75" thickBot="1" x14ac:dyDescent="0.3">
      <c r="A46" s="27"/>
      <c r="B46" s="27"/>
      <c r="C46" s="27"/>
      <c r="D46" s="27"/>
      <c r="E46" s="27"/>
      <c r="F46" s="27"/>
      <c r="G46" s="27"/>
      <c r="H46" s="27"/>
      <c r="I46" s="27"/>
      <c r="J46" s="27"/>
      <c r="K46" s="27"/>
      <c r="L46" s="27"/>
      <c r="M46" s="27"/>
      <c r="N46" s="27"/>
      <c r="O46" s="27"/>
      <c r="P46" s="27"/>
      <c r="Q46" s="27"/>
      <c r="R46" s="27"/>
      <c r="S46" s="27"/>
      <c r="T46" s="27"/>
      <c r="U46" s="27"/>
      <c r="V46" s="27"/>
      <c r="W46" s="27"/>
    </row>
    <row r="47" spans="1:23" ht="19.5" thickBot="1" x14ac:dyDescent="0.35">
      <c r="A47" s="27"/>
      <c r="B47" s="74" t="s">
        <v>13</v>
      </c>
      <c r="C47" s="13" t="s">
        <v>26</v>
      </c>
      <c r="D47" s="38" t="s">
        <v>39</v>
      </c>
      <c r="E47" s="24" t="s">
        <v>29</v>
      </c>
      <c r="F47" s="41" t="s">
        <v>60</v>
      </c>
      <c r="G47" s="43" t="s">
        <v>46</v>
      </c>
      <c r="H47" s="27"/>
      <c r="I47" s="27"/>
      <c r="J47" s="27"/>
      <c r="K47" s="27"/>
      <c r="L47" s="27"/>
      <c r="M47" s="27"/>
      <c r="N47" s="27"/>
      <c r="O47" s="27"/>
      <c r="P47" s="27"/>
      <c r="Q47" s="27"/>
      <c r="R47" s="27"/>
      <c r="S47" s="27"/>
      <c r="T47" s="27"/>
      <c r="U47" s="27"/>
      <c r="V47" s="27"/>
      <c r="W47" s="27"/>
    </row>
    <row r="48" spans="1:23" x14ac:dyDescent="0.25">
      <c r="A48" s="27"/>
      <c r="B48" s="75" t="s">
        <v>14</v>
      </c>
      <c r="C48" s="77" t="s">
        <v>27</v>
      </c>
      <c r="D48" s="62" t="s">
        <v>35</v>
      </c>
      <c r="E48" s="59" t="s">
        <v>40</v>
      </c>
      <c r="F48" s="64" t="s">
        <v>33</v>
      </c>
      <c r="G48" s="32" t="s">
        <v>32</v>
      </c>
      <c r="H48" s="27"/>
      <c r="I48" s="27"/>
      <c r="J48" s="27"/>
      <c r="K48" s="27"/>
      <c r="L48" s="27"/>
      <c r="M48" s="27"/>
      <c r="N48" s="27"/>
      <c r="O48" s="27"/>
      <c r="P48" s="27"/>
      <c r="Q48" s="27"/>
      <c r="R48" s="27"/>
      <c r="S48" s="27"/>
      <c r="T48" s="27"/>
      <c r="U48" s="27"/>
      <c r="V48" s="27"/>
      <c r="W48" s="27"/>
    </row>
    <row r="49" spans="1:23" x14ac:dyDescent="0.25">
      <c r="A49" s="27"/>
      <c r="B49" s="75" t="s">
        <v>15</v>
      </c>
      <c r="C49" s="78" t="s">
        <v>28</v>
      </c>
      <c r="D49" s="54" t="s">
        <v>34</v>
      </c>
      <c r="E49" s="60" t="s">
        <v>41</v>
      </c>
      <c r="F49" s="65" t="s">
        <v>62</v>
      </c>
      <c r="G49" s="34" t="s">
        <v>34</v>
      </c>
      <c r="H49" s="27"/>
      <c r="I49" s="27"/>
      <c r="J49" s="27"/>
      <c r="K49" s="27"/>
      <c r="L49" s="27"/>
      <c r="M49" s="27"/>
      <c r="N49" s="27"/>
      <c r="O49" s="27"/>
      <c r="P49" s="27"/>
      <c r="Q49" s="27"/>
      <c r="R49" s="27"/>
      <c r="S49" s="27"/>
      <c r="T49" s="27"/>
      <c r="U49" s="27"/>
      <c r="V49" s="27"/>
      <c r="W49" s="27"/>
    </row>
    <row r="50" spans="1:23" x14ac:dyDescent="0.25">
      <c r="A50" s="27"/>
      <c r="B50" s="75" t="s">
        <v>16</v>
      </c>
      <c r="C50" s="78" t="s">
        <v>28</v>
      </c>
      <c r="D50" s="55" t="s">
        <v>36</v>
      </c>
      <c r="E50" s="61" t="s">
        <v>40</v>
      </c>
      <c r="F50" s="65" t="s">
        <v>62</v>
      </c>
      <c r="G50" s="31" t="s">
        <v>35</v>
      </c>
      <c r="H50" s="27"/>
      <c r="I50" s="27"/>
      <c r="J50" s="27"/>
      <c r="K50" s="27"/>
      <c r="L50" s="27"/>
      <c r="M50" s="27"/>
      <c r="N50" s="27"/>
      <c r="O50" s="27"/>
      <c r="P50" s="27"/>
      <c r="Q50" s="27"/>
      <c r="R50" s="27"/>
      <c r="S50" s="27"/>
      <c r="T50" s="27"/>
      <c r="U50" s="27"/>
      <c r="V50" s="27"/>
      <c r="W50" s="27"/>
    </row>
    <row r="51" spans="1:23" x14ac:dyDescent="0.25">
      <c r="A51" s="27"/>
      <c r="B51" s="75" t="s">
        <v>17</v>
      </c>
      <c r="C51" s="78" t="s">
        <v>28</v>
      </c>
      <c r="D51" s="55" t="s">
        <v>36</v>
      </c>
      <c r="E51" s="60" t="s">
        <v>41</v>
      </c>
      <c r="F51" s="65" t="s">
        <v>62</v>
      </c>
      <c r="G51" s="31" t="s">
        <v>35</v>
      </c>
      <c r="H51" s="27"/>
      <c r="I51" s="27"/>
      <c r="J51" s="27"/>
      <c r="K51" s="27"/>
      <c r="L51" s="27"/>
      <c r="M51" s="27"/>
      <c r="N51" s="27"/>
      <c r="O51" s="27"/>
      <c r="P51" s="27"/>
      <c r="Q51" s="27"/>
      <c r="R51" s="27"/>
      <c r="S51" s="27"/>
      <c r="T51" s="27"/>
      <c r="U51" s="27"/>
      <c r="V51" s="27"/>
      <c r="W51" s="27"/>
    </row>
    <row r="52" spans="1:23" x14ac:dyDescent="0.25">
      <c r="A52" s="27"/>
      <c r="B52" s="75" t="s">
        <v>18</v>
      </c>
      <c r="C52" s="77" t="s">
        <v>27</v>
      </c>
      <c r="D52" s="54" t="s">
        <v>34</v>
      </c>
      <c r="E52" s="60" t="s">
        <v>41</v>
      </c>
      <c r="F52" s="60" t="s">
        <v>86</v>
      </c>
      <c r="G52" s="34" t="s">
        <v>34</v>
      </c>
      <c r="H52" s="27"/>
      <c r="I52" s="27"/>
      <c r="J52" s="27"/>
      <c r="K52" s="27"/>
      <c r="L52" s="27"/>
      <c r="M52" s="27"/>
      <c r="N52" s="27"/>
      <c r="O52" s="27"/>
      <c r="P52" s="27"/>
      <c r="Q52" s="27"/>
      <c r="R52" s="27"/>
      <c r="S52" s="27"/>
      <c r="T52" s="27"/>
      <c r="U52" s="27"/>
      <c r="V52" s="27"/>
      <c r="W52" s="27"/>
    </row>
    <row r="53" spans="1:23" x14ac:dyDescent="0.25">
      <c r="A53" s="27"/>
      <c r="B53" s="75" t="s">
        <v>19</v>
      </c>
      <c r="C53" s="77" t="s">
        <v>27</v>
      </c>
      <c r="D53" s="56" t="s">
        <v>33</v>
      </c>
      <c r="E53" s="60" t="s">
        <v>41</v>
      </c>
      <c r="F53" s="65" t="s">
        <v>62</v>
      </c>
      <c r="G53" s="31" t="s">
        <v>35</v>
      </c>
      <c r="H53" s="27"/>
      <c r="I53" s="27"/>
      <c r="J53" s="27"/>
      <c r="K53" s="27"/>
      <c r="L53" s="27"/>
      <c r="M53" s="27"/>
      <c r="N53" s="27"/>
      <c r="O53" s="27"/>
      <c r="P53" s="27"/>
      <c r="Q53" s="27"/>
      <c r="R53" s="27"/>
      <c r="S53" s="27"/>
      <c r="T53" s="27"/>
      <c r="U53" s="27"/>
      <c r="V53" s="27"/>
      <c r="W53" s="27"/>
    </row>
    <row r="54" spans="1:23" x14ac:dyDescent="0.25">
      <c r="A54" s="27"/>
      <c r="B54" s="75" t="s">
        <v>20</v>
      </c>
      <c r="C54" s="77" t="s">
        <v>27</v>
      </c>
      <c r="D54" s="56" t="s">
        <v>33</v>
      </c>
      <c r="E54" s="61" t="s">
        <v>40</v>
      </c>
      <c r="F54" s="62" t="s">
        <v>35</v>
      </c>
      <c r="G54" s="31" t="s">
        <v>35</v>
      </c>
      <c r="H54" s="27"/>
      <c r="I54" s="27"/>
      <c r="J54" s="27"/>
      <c r="K54" s="27"/>
      <c r="L54" s="27"/>
      <c r="M54" s="27"/>
      <c r="N54" s="27"/>
      <c r="O54" s="27"/>
      <c r="P54" s="27"/>
      <c r="Q54" s="27"/>
      <c r="R54" s="27"/>
      <c r="S54" s="27"/>
      <c r="T54" s="27"/>
      <c r="U54" s="27"/>
      <c r="V54" s="27"/>
      <c r="W54" s="27"/>
    </row>
    <row r="55" spans="1:23" x14ac:dyDescent="0.25">
      <c r="A55" s="27"/>
      <c r="B55" s="75" t="s">
        <v>21</v>
      </c>
      <c r="C55" s="78" t="s">
        <v>28</v>
      </c>
      <c r="D55" s="57" t="s">
        <v>32</v>
      </c>
      <c r="E55" s="62" t="s">
        <v>42</v>
      </c>
      <c r="F55" s="65" t="s">
        <v>62</v>
      </c>
      <c r="G55" s="33" t="s">
        <v>36</v>
      </c>
      <c r="H55" s="27"/>
      <c r="I55" s="27"/>
      <c r="J55" s="27"/>
      <c r="K55" s="27"/>
      <c r="L55" s="27"/>
      <c r="M55" s="27"/>
      <c r="N55" s="27"/>
      <c r="O55" s="27"/>
      <c r="P55" s="27"/>
      <c r="Q55" s="27"/>
      <c r="R55" s="27"/>
      <c r="S55" s="27"/>
      <c r="T55" s="27"/>
      <c r="U55" s="27"/>
      <c r="V55" s="27"/>
      <c r="W55" s="27"/>
    </row>
    <row r="56" spans="1:23" x14ac:dyDescent="0.25">
      <c r="A56" s="27"/>
      <c r="B56" s="75" t="s">
        <v>22</v>
      </c>
      <c r="C56" s="77" t="s">
        <v>27</v>
      </c>
      <c r="D56" s="56" t="s">
        <v>33</v>
      </c>
      <c r="E56" s="60" t="s">
        <v>41</v>
      </c>
      <c r="F56" s="61" t="s">
        <v>32</v>
      </c>
      <c r="G56" s="34" t="s">
        <v>34</v>
      </c>
      <c r="H56" s="27"/>
      <c r="I56" s="27"/>
      <c r="J56" s="27"/>
      <c r="K56" s="27"/>
      <c r="L56" s="27"/>
      <c r="M56" s="27"/>
      <c r="N56" s="27"/>
      <c r="O56" s="27"/>
      <c r="P56" s="27"/>
      <c r="Q56" s="27"/>
      <c r="R56" s="27"/>
      <c r="S56" s="27"/>
      <c r="T56" s="27"/>
      <c r="U56" s="27"/>
      <c r="V56" s="27"/>
      <c r="W56" s="27"/>
    </row>
    <row r="57" spans="1:23" x14ac:dyDescent="0.25">
      <c r="A57" s="27"/>
      <c r="B57" s="75" t="s">
        <v>23</v>
      </c>
      <c r="C57" s="78" t="s">
        <v>28</v>
      </c>
      <c r="D57" s="57" t="s">
        <v>32</v>
      </c>
      <c r="E57" s="63" t="s">
        <v>43</v>
      </c>
      <c r="F57" s="62" t="s">
        <v>35</v>
      </c>
      <c r="G57" s="31" t="s">
        <v>35</v>
      </c>
      <c r="H57" s="27"/>
      <c r="I57" s="27"/>
      <c r="J57" s="27"/>
      <c r="K57" s="27"/>
      <c r="L57" s="27"/>
      <c r="M57" s="27"/>
      <c r="N57" s="27"/>
      <c r="O57" s="27"/>
      <c r="P57" s="27"/>
      <c r="Q57" s="27"/>
      <c r="R57" s="27"/>
      <c r="S57" s="27"/>
      <c r="T57" s="27"/>
      <c r="U57" s="27"/>
      <c r="V57" s="27"/>
      <c r="W57" s="27"/>
    </row>
    <row r="58" spans="1:23" x14ac:dyDescent="0.25">
      <c r="A58" s="27"/>
      <c r="B58" s="75" t="s">
        <v>24</v>
      </c>
      <c r="C58" s="77" t="s">
        <v>27</v>
      </c>
      <c r="D58" s="58" t="s">
        <v>35</v>
      </c>
      <c r="E58" s="61" t="s">
        <v>40</v>
      </c>
      <c r="F58" s="61" t="s">
        <v>32</v>
      </c>
      <c r="G58" s="29" t="s">
        <v>33</v>
      </c>
      <c r="H58" s="27"/>
      <c r="I58" s="27"/>
      <c r="J58" s="27"/>
      <c r="K58" s="27"/>
      <c r="L58" s="27"/>
      <c r="M58" s="27"/>
      <c r="N58" s="27"/>
      <c r="O58" s="27"/>
      <c r="P58" s="27"/>
      <c r="Q58" s="27"/>
      <c r="R58" s="27"/>
      <c r="S58" s="27"/>
      <c r="T58" s="27"/>
      <c r="U58" s="27"/>
      <c r="V58" s="27"/>
      <c r="W58" s="27"/>
    </row>
    <row r="59" spans="1:23" x14ac:dyDescent="0.25">
      <c r="A59" s="27"/>
      <c r="B59" s="75" t="s">
        <v>25</v>
      </c>
      <c r="C59" s="77" t="s">
        <v>27</v>
      </c>
      <c r="D59" s="34" t="s">
        <v>34</v>
      </c>
      <c r="E59" s="109" t="s">
        <v>41</v>
      </c>
      <c r="F59" s="60" t="s">
        <v>33</v>
      </c>
      <c r="G59" s="34" t="s">
        <v>34</v>
      </c>
      <c r="H59" s="27"/>
      <c r="I59" s="27"/>
      <c r="J59" s="27"/>
      <c r="K59" s="27"/>
      <c r="L59" s="27"/>
      <c r="M59" s="27"/>
      <c r="N59" s="27"/>
      <c r="O59" s="27"/>
      <c r="P59" s="27"/>
      <c r="Q59" s="27"/>
      <c r="R59" s="27"/>
      <c r="S59" s="27"/>
      <c r="T59" s="27"/>
      <c r="U59" s="27"/>
      <c r="V59" s="27"/>
      <c r="W59" s="27"/>
    </row>
    <row r="60" spans="1:23" x14ac:dyDescent="0.25">
      <c r="A60" s="27"/>
      <c r="B60" s="75" t="s">
        <v>128</v>
      </c>
      <c r="C60" s="77" t="s">
        <v>27</v>
      </c>
      <c r="D60" s="62" t="s">
        <v>34</v>
      </c>
      <c r="E60" s="61" t="s">
        <v>41</v>
      </c>
      <c r="F60" s="60" t="s">
        <v>33</v>
      </c>
      <c r="G60" s="32" t="s">
        <v>32</v>
      </c>
      <c r="H60" s="27"/>
      <c r="I60" s="27"/>
      <c r="J60" s="27"/>
      <c r="K60" s="27"/>
      <c r="L60" s="27"/>
      <c r="M60" s="27"/>
      <c r="N60" s="27"/>
      <c r="O60" s="27"/>
      <c r="P60" s="27"/>
      <c r="Q60" s="27"/>
      <c r="R60" s="27"/>
      <c r="S60" s="27"/>
      <c r="T60" s="27"/>
      <c r="U60" s="27"/>
      <c r="V60" s="27"/>
      <c r="W60" s="27"/>
    </row>
    <row r="61" spans="1:23" x14ac:dyDescent="0.25">
      <c r="A61" s="27"/>
      <c r="B61" s="27"/>
      <c r="C61" s="27"/>
      <c r="D61" s="27"/>
      <c r="E61" s="27"/>
      <c r="F61" s="27"/>
      <c r="G61" s="27"/>
      <c r="H61" s="27"/>
      <c r="I61" s="27"/>
      <c r="J61" s="27"/>
      <c r="K61" s="27"/>
      <c r="L61" s="27"/>
      <c r="M61" s="27"/>
      <c r="N61" s="27"/>
      <c r="O61" s="27"/>
      <c r="P61" s="27"/>
      <c r="Q61" s="27"/>
      <c r="R61" s="27"/>
      <c r="S61" s="27"/>
      <c r="T61" s="27"/>
      <c r="U61" s="27"/>
      <c r="V61" s="27"/>
      <c r="W61" s="27"/>
    </row>
    <row r="62" spans="1:23" ht="15.75" thickBot="1" x14ac:dyDescent="0.3">
      <c r="A62" s="27"/>
      <c r="B62" s="27"/>
      <c r="C62" s="27"/>
      <c r="D62" s="27"/>
      <c r="E62" s="27"/>
      <c r="F62" s="27"/>
      <c r="G62" s="27"/>
      <c r="H62" s="27"/>
      <c r="I62" s="27"/>
      <c r="J62" s="27"/>
      <c r="K62" s="27"/>
      <c r="L62" s="27"/>
      <c r="M62" s="27"/>
      <c r="N62" s="27"/>
      <c r="O62" s="27"/>
      <c r="P62" s="27"/>
      <c r="Q62" s="27"/>
      <c r="R62" s="27"/>
      <c r="S62" s="27"/>
      <c r="T62" s="27"/>
      <c r="U62" s="27"/>
      <c r="V62" s="27"/>
      <c r="W62" s="27"/>
    </row>
    <row r="63" spans="1:23" ht="19.5" thickBot="1" x14ac:dyDescent="0.35">
      <c r="A63" s="27"/>
      <c r="B63" s="74" t="s">
        <v>13</v>
      </c>
      <c r="C63" s="13" t="s">
        <v>26</v>
      </c>
      <c r="D63" s="38" t="s">
        <v>44</v>
      </c>
      <c r="E63" s="39" t="s">
        <v>82</v>
      </c>
      <c r="F63" s="41" t="s">
        <v>84</v>
      </c>
      <c r="G63" s="43" t="s">
        <v>85</v>
      </c>
      <c r="H63" s="27"/>
      <c r="I63" s="27"/>
      <c r="J63" s="27"/>
      <c r="K63" s="27"/>
      <c r="L63" s="27"/>
      <c r="M63" s="27"/>
      <c r="N63" s="27"/>
      <c r="O63" s="27"/>
      <c r="P63" s="27"/>
      <c r="Q63" s="27"/>
      <c r="R63" s="27"/>
      <c r="S63" s="27"/>
      <c r="T63" s="27"/>
      <c r="U63" s="27"/>
      <c r="V63" s="27"/>
      <c r="W63" s="27"/>
    </row>
    <row r="64" spans="1:23" ht="15.75" x14ac:dyDescent="0.25">
      <c r="A64" s="27"/>
      <c r="B64" s="75" t="s">
        <v>14</v>
      </c>
      <c r="C64" s="77" t="s">
        <v>27</v>
      </c>
      <c r="D64" s="66">
        <v>1.2</v>
      </c>
      <c r="E64" s="48">
        <v>8</v>
      </c>
      <c r="F64" s="48">
        <v>10</v>
      </c>
      <c r="G64" s="44">
        <v>10</v>
      </c>
      <c r="H64" s="27"/>
      <c r="I64" s="27"/>
      <c r="J64" s="27"/>
      <c r="K64" s="27"/>
      <c r="L64" s="27"/>
      <c r="M64" s="27"/>
      <c r="N64" s="27"/>
      <c r="O64" s="27"/>
      <c r="P64" s="27"/>
      <c r="Q64" s="27"/>
      <c r="R64" s="27"/>
      <c r="S64" s="27"/>
      <c r="T64" s="27"/>
      <c r="U64" s="27"/>
      <c r="V64" s="27"/>
      <c r="W64" s="27"/>
    </row>
    <row r="65" spans="1:23" ht="15.75" x14ac:dyDescent="0.25">
      <c r="A65" s="27"/>
      <c r="B65" s="75" t="s">
        <v>15</v>
      </c>
      <c r="C65" s="112" t="s">
        <v>28</v>
      </c>
      <c r="D65" s="113">
        <v>2</v>
      </c>
      <c r="E65" s="53">
        <v>3</v>
      </c>
      <c r="F65" s="49">
        <v>7</v>
      </c>
      <c r="G65" s="44">
        <v>6</v>
      </c>
      <c r="H65" s="27"/>
      <c r="I65" s="27"/>
      <c r="J65" s="27"/>
      <c r="K65" s="27"/>
      <c r="L65" s="27"/>
      <c r="M65" s="27"/>
      <c r="N65" s="27"/>
      <c r="O65" s="27"/>
      <c r="P65" s="27"/>
      <c r="Q65" s="27"/>
      <c r="R65" s="27"/>
      <c r="S65" s="27"/>
      <c r="T65" s="27"/>
      <c r="U65" s="27"/>
      <c r="V65" s="27"/>
      <c r="W65" s="27"/>
    </row>
    <row r="66" spans="1:23" ht="15.75" x14ac:dyDescent="0.25">
      <c r="A66" s="27"/>
      <c r="B66" s="75" t="s">
        <v>16</v>
      </c>
      <c r="C66" s="112" t="s">
        <v>28</v>
      </c>
      <c r="D66" s="113">
        <v>1</v>
      </c>
      <c r="E66" s="49">
        <v>10</v>
      </c>
      <c r="F66" s="49">
        <v>7</v>
      </c>
      <c r="G66" s="44">
        <v>4</v>
      </c>
      <c r="H66" s="27"/>
      <c r="I66" s="27"/>
      <c r="J66" s="27"/>
      <c r="K66" s="27"/>
      <c r="L66" s="27"/>
      <c r="M66" s="27"/>
      <c r="N66" s="27"/>
      <c r="O66" s="27"/>
      <c r="P66" s="27"/>
      <c r="Q66" s="27"/>
      <c r="R66" s="27"/>
      <c r="S66" s="27"/>
      <c r="T66" s="27"/>
      <c r="U66" s="27"/>
      <c r="V66" s="27"/>
      <c r="W66" s="27"/>
    </row>
    <row r="67" spans="1:23" ht="15.75" x14ac:dyDescent="0.25">
      <c r="A67" s="27"/>
      <c r="B67" s="75" t="s">
        <v>17</v>
      </c>
      <c r="C67" s="112" t="s">
        <v>28</v>
      </c>
      <c r="D67" s="113">
        <v>1</v>
      </c>
      <c r="E67" s="49">
        <v>6</v>
      </c>
      <c r="F67" s="49">
        <v>7</v>
      </c>
      <c r="G67" s="44">
        <v>4</v>
      </c>
      <c r="H67" s="27"/>
      <c r="I67" s="27"/>
      <c r="J67" s="27"/>
      <c r="K67" s="27"/>
      <c r="L67" s="27"/>
      <c r="M67" s="27"/>
      <c r="N67" s="27"/>
      <c r="O67" s="27"/>
      <c r="P67" s="27"/>
      <c r="Q67" s="27"/>
      <c r="R67" s="27"/>
      <c r="S67" s="27"/>
      <c r="T67" s="27"/>
      <c r="U67" s="27"/>
      <c r="V67" s="27"/>
      <c r="W67" s="27"/>
    </row>
    <row r="68" spans="1:23" ht="15.75" x14ac:dyDescent="0.25">
      <c r="A68" s="27"/>
      <c r="B68" s="75" t="s">
        <v>18</v>
      </c>
      <c r="C68" s="110" t="s">
        <v>27</v>
      </c>
      <c r="D68" s="113">
        <v>3</v>
      </c>
      <c r="E68" s="49">
        <v>8</v>
      </c>
      <c r="F68" s="49">
        <v>12</v>
      </c>
      <c r="G68" s="44">
        <v>5</v>
      </c>
      <c r="H68" s="27"/>
      <c r="I68" s="27"/>
      <c r="J68" s="27"/>
      <c r="K68" s="27"/>
      <c r="L68" s="27"/>
      <c r="M68" s="27"/>
      <c r="N68" s="27"/>
      <c r="O68" s="27"/>
      <c r="P68" s="27"/>
      <c r="Q68" s="27"/>
      <c r="R68" s="27"/>
      <c r="S68" s="27"/>
      <c r="T68" s="27"/>
      <c r="U68" s="27"/>
      <c r="V68" s="27"/>
      <c r="W68" s="27"/>
    </row>
    <row r="69" spans="1:23" ht="15.75" x14ac:dyDescent="0.25">
      <c r="A69" s="27"/>
      <c r="B69" s="75" t="s">
        <v>19</v>
      </c>
      <c r="C69" s="110" t="s">
        <v>27</v>
      </c>
      <c r="D69" s="113">
        <v>3</v>
      </c>
      <c r="E69" s="49">
        <v>9</v>
      </c>
      <c r="F69" s="49">
        <v>8</v>
      </c>
      <c r="G69" s="44">
        <v>4</v>
      </c>
      <c r="H69" s="27"/>
      <c r="I69" s="27"/>
      <c r="J69" s="27"/>
      <c r="K69" s="27"/>
      <c r="L69" s="27"/>
      <c r="M69" s="27"/>
      <c r="N69" s="27"/>
      <c r="O69" s="27"/>
      <c r="P69" s="27"/>
      <c r="Q69" s="27"/>
      <c r="R69" s="27"/>
      <c r="S69" s="27"/>
      <c r="T69" s="27"/>
      <c r="U69" s="27"/>
      <c r="V69" s="27"/>
      <c r="W69" s="27"/>
    </row>
    <row r="70" spans="1:23" ht="15.75" x14ac:dyDescent="0.25">
      <c r="A70" s="27"/>
      <c r="B70" s="75" t="s">
        <v>20</v>
      </c>
      <c r="C70" s="110" t="s">
        <v>27</v>
      </c>
      <c r="D70" s="113">
        <v>5</v>
      </c>
      <c r="E70" s="49">
        <v>12</v>
      </c>
      <c r="F70" s="49">
        <v>5</v>
      </c>
      <c r="G70" s="44">
        <v>4</v>
      </c>
      <c r="H70" s="27"/>
      <c r="I70" s="27"/>
      <c r="J70" s="27"/>
      <c r="K70" s="27"/>
      <c r="L70" s="27"/>
      <c r="M70" s="27"/>
      <c r="N70" s="27"/>
      <c r="O70" s="27"/>
      <c r="P70" s="27"/>
      <c r="Q70" s="27"/>
      <c r="R70" s="27"/>
      <c r="S70" s="27"/>
      <c r="T70" s="27"/>
      <c r="U70" s="27"/>
      <c r="V70" s="27"/>
      <c r="W70" s="27"/>
    </row>
    <row r="71" spans="1:23" ht="15.75" x14ac:dyDescent="0.25">
      <c r="A71" s="27"/>
      <c r="B71" s="75" t="s">
        <v>21</v>
      </c>
      <c r="C71" s="112" t="s">
        <v>28</v>
      </c>
      <c r="D71" s="113">
        <v>8</v>
      </c>
      <c r="E71" s="49">
        <v>2</v>
      </c>
      <c r="F71" s="49">
        <v>7</v>
      </c>
      <c r="G71" s="44">
        <v>3</v>
      </c>
      <c r="H71" s="27"/>
      <c r="I71" s="27"/>
      <c r="J71" s="27"/>
      <c r="K71" s="27"/>
      <c r="L71" s="27"/>
      <c r="M71" s="27"/>
      <c r="N71" s="27"/>
      <c r="O71" s="27"/>
      <c r="P71" s="27"/>
      <c r="Q71" s="27"/>
      <c r="R71" s="27"/>
      <c r="S71" s="27"/>
      <c r="T71" s="27"/>
      <c r="U71" s="27"/>
      <c r="V71" s="27"/>
      <c r="W71" s="27"/>
    </row>
    <row r="72" spans="1:23" ht="15.75" x14ac:dyDescent="0.25">
      <c r="A72" s="27"/>
      <c r="B72" s="75" t="s">
        <v>22</v>
      </c>
      <c r="C72" s="110" t="s">
        <v>27</v>
      </c>
      <c r="D72" s="113">
        <v>4</v>
      </c>
      <c r="E72" s="49">
        <v>14</v>
      </c>
      <c r="F72" s="49">
        <v>15</v>
      </c>
      <c r="G72" s="44">
        <v>6</v>
      </c>
      <c r="H72" s="27"/>
      <c r="I72" s="27"/>
      <c r="J72" s="27"/>
      <c r="K72" s="27"/>
      <c r="L72" s="27"/>
      <c r="M72" s="27"/>
      <c r="N72" s="27"/>
      <c r="O72" s="27"/>
      <c r="P72" s="27"/>
      <c r="Q72" s="27"/>
      <c r="R72" s="27"/>
      <c r="S72" s="27"/>
      <c r="T72" s="27"/>
      <c r="U72" s="27"/>
      <c r="V72" s="27"/>
      <c r="W72" s="27"/>
    </row>
    <row r="73" spans="1:23" ht="15.75" x14ac:dyDescent="0.25">
      <c r="A73" s="27"/>
      <c r="B73" s="75" t="s">
        <v>23</v>
      </c>
      <c r="C73" s="112" t="s">
        <v>28</v>
      </c>
      <c r="D73" s="113">
        <v>10</v>
      </c>
      <c r="E73" s="49">
        <v>1</v>
      </c>
      <c r="F73" s="49">
        <v>6</v>
      </c>
      <c r="G73" s="44">
        <v>3</v>
      </c>
      <c r="H73" s="27"/>
      <c r="I73" s="27"/>
      <c r="J73" s="27"/>
      <c r="K73" s="27"/>
      <c r="L73" s="27"/>
      <c r="M73" s="27"/>
      <c r="N73" s="27"/>
      <c r="O73" s="27"/>
      <c r="P73" s="27"/>
      <c r="Q73" s="27"/>
      <c r="R73" s="27"/>
      <c r="S73" s="27"/>
      <c r="T73" s="27"/>
      <c r="U73" s="27"/>
      <c r="V73" s="27"/>
      <c r="W73" s="27"/>
    </row>
    <row r="74" spans="1:23" ht="15.75" x14ac:dyDescent="0.25">
      <c r="A74" s="27"/>
      <c r="B74" s="75" t="s">
        <v>24</v>
      </c>
      <c r="C74" s="110" t="s">
        <v>27</v>
      </c>
      <c r="D74" s="113">
        <v>3</v>
      </c>
      <c r="E74" s="49">
        <v>8</v>
      </c>
      <c r="F74" s="49">
        <v>14</v>
      </c>
      <c r="G74" s="44">
        <v>8</v>
      </c>
      <c r="H74" s="27"/>
      <c r="I74" s="27"/>
      <c r="J74" s="27"/>
      <c r="K74" s="27"/>
      <c r="L74" s="27"/>
      <c r="M74" s="27"/>
      <c r="N74" s="27"/>
      <c r="O74" s="27"/>
      <c r="P74" s="27"/>
      <c r="Q74" s="27"/>
      <c r="R74" s="27"/>
      <c r="S74" s="27"/>
      <c r="T74" s="27"/>
      <c r="U74" s="27"/>
      <c r="V74" s="27"/>
      <c r="W74" s="27"/>
    </row>
    <row r="75" spans="1:23" ht="15.75" x14ac:dyDescent="0.25">
      <c r="A75" s="27"/>
      <c r="B75" s="75" t="s">
        <v>25</v>
      </c>
      <c r="C75" s="110" t="s">
        <v>27</v>
      </c>
      <c r="D75" s="113">
        <v>3</v>
      </c>
      <c r="E75" s="49">
        <v>6</v>
      </c>
      <c r="F75" s="49">
        <v>12</v>
      </c>
      <c r="G75" s="46">
        <v>5</v>
      </c>
      <c r="H75" s="27"/>
      <c r="I75" s="27"/>
      <c r="J75" s="27"/>
      <c r="K75" s="27"/>
      <c r="L75" s="27"/>
      <c r="M75" s="27"/>
      <c r="N75" s="27"/>
      <c r="O75" s="27"/>
      <c r="P75" s="27"/>
      <c r="Q75" s="27"/>
      <c r="R75" s="27"/>
      <c r="S75" s="27"/>
      <c r="T75" s="27"/>
      <c r="U75" s="27"/>
      <c r="V75" s="27"/>
      <c r="W75" s="27"/>
    </row>
    <row r="76" spans="1:23" ht="15.75" x14ac:dyDescent="0.25">
      <c r="A76" s="27"/>
      <c r="B76" s="75" t="s">
        <v>128</v>
      </c>
      <c r="C76" s="110" t="s">
        <v>27</v>
      </c>
      <c r="D76" s="114">
        <v>2</v>
      </c>
      <c r="E76" s="115">
        <v>8</v>
      </c>
      <c r="F76" s="115">
        <v>10</v>
      </c>
      <c r="G76" s="111">
        <v>10</v>
      </c>
      <c r="H76" s="27"/>
      <c r="I76" s="27"/>
      <c r="J76" s="27"/>
      <c r="K76" s="27"/>
      <c r="L76" s="27"/>
      <c r="M76" s="27"/>
      <c r="N76" s="27"/>
      <c r="O76" s="27"/>
      <c r="P76" s="27"/>
      <c r="Q76" s="27"/>
      <c r="R76" s="27"/>
      <c r="S76" s="27"/>
      <c r="T76" s="27"/>
      <c r="U76" s="27"/>
      <c r="V76" s="27"/>
      <c r="W76" s="27"/>
    </row>
    <row r="77" spans="1:23" x14ac:dyDescent="0.25">
      <c r="A77" s="27"/>
      <c r="B77" s="27"/>
      <c r="C77" s="27"/>
      <c r="D77" s="27"/>
      <c r="E77" s="27"/>
      <c r="F77" s="27"/>
      <c r="G77" s="27"/>
      <c r="H77" s="27"/>
      <c r="I77" s="27"/>
      <c r="J77" s="27"/>
      <c r="K77" s="27"/>
      <c r="L77" s="27"/>
      <c r="M77" s="27"/>
      <c r="N77" s="27"/>
      <c r="O77" s="27"/>
      <c r="P77" s="27"/>
      <c r="Q77" s="27"/>
      <c r="R77" s="27"/>
      <c r="S77" s="27"/>
      <c r="T77" s="27"/>
      <c r="U77" s="27"/>
      <c r="V77" s="27"/>
      <c r="W77" s="27"/>
    </row>
    <row r="78" spans="1:23" ht="15.75" thickBot="1" x14ac:dyDescent="0.3">
      <c r="A78" s="27"/>
      <c r="B78" s="27"/>
      <c r="C78" s="27"/>
      <c r="D78" s="27"/>
      <c r="E78" s="27"/>
      <c r="F78" s="27"/>
      <c r="G78" s="27"/>
      <c r="H78" s="27"/>
      <c r="I78" s="27"/>
      <c r="J78" s="27"/>
      <c r="K78" s="27"/>
      <c r="L78" s="27"/>
      <c r="M78" s="27"/>
      <c r="N78" s="27"/>
      <c r="O78" s="27"/>
      <c r="P78" s="27"/>
      <c r="Q78" s="27"/>
      <c r="R78" s="27"/>
      <c r="S78" s="27"/>
      <c r="T78" s="27"/>
      <c r="U78" s="27"/>
      <c r="V78" s="27"/>
      <c r="W78" s="27"/>
    </row>
    <row r="79" spans="1:23" ht="19.5" thickBot="1" x14ac:dyDescent="0.35">
      <c r="A79" s="27"/>
      <c r="B79" s="74" t="s">
        <v>13</v>
      </c>
      <c r="C79" s="11" t="s">
        <v>26</v>
      </c>
      <c r="D79" s="116" t="s">
        <v>91</v>
      </c>
      <c r="E79" s="24" t="s">
        <v>90</v>
      </c>
      <c r="F79" s="41" t="s">
        <v>89</v>
      </c>
      <c r="G79" s="43" t="s">
        <v>92</v>
      </c>
      <c r="H79" s="27"/>
      <c r="I79" s="27"/>
      <c r="J79" s="43" t="s">
        <v>95</v>
      </c>
      <c r="K79" s="35" t="s">
        <v>7</v>
      </c>
      <c r="L79" s="36" t="s">
        <v>45</v>
      </c>
      <c r="M79" s="27"/>
      <c r="N79" s="27"/>
      <c r="O79" s="27"/>
      <c r="P79" s="27"/>
      <c r="Q79" s="27"/>
      <c r="R79" s="27"/>
      <c r="S79" s="27"/>
      <c r="T79" s="27"/>
      <c r="U79" s="27"/>
      <c r="V79" s="27"/>
      <c r="W79" s="27"/>
    </row>
    <row r="80" spans="1:23" ht="15.75" x14ac:dyDescent="0.25">
      <c r="A80" s="27"/>
      <c r="B80" s="75" t="s">
        <v>14</v>
      </c>
      <c r="C80" s="110" t="s">
        <v>27</v>
      </c>
      <c r="D80" s="118">
        <f>(C30*D64*C40)*I37</f>
        <v>60</v>
      </c>
      <c r="E80" s="118">
        <f>C29*E64*D37</f>
        <v>40</v>
      </c>
      <c r="F80" s="48">
        <f>C31*E38*F64</f>
        <v>80</v>
      </c>
      <c r="G80" s="52">
        <f>C32 *F37*G64</f>
        <v>0.5</v>
      </c>
      <c r="H80" s="27"/>
      <c r="I80" s="27"/>
      <c r="J80" s="68">
        <f>C8/G80</f>
        <v>2</v>
      </c>
      <c r="K80" s="48">
        <f>D80/C9</f>
        <v>12</v>
      </c>
      <c r="L80" s="44">
        <f>ROUNDDOWN(F8/K80,0)</f>
        <v>25</v>
      </c>
      <c r="M80" s="27"/>
      <c r="N80" s="27"/>
      <c r="O80" s="27"/>
      <c r="P80" s="27"/>
      <c r="Q80" s="27"/>
      <c r="R80" s="27"/>
      <c r="S80" s="27"/>
      <c r="T80" s="27"/>
      <c r="U80" s="27"/>
      <c r="V80" s="27"/>
      <c r="W80" s="27"/>
    </row>
    <row r="81" spans="1:23" ht="15.75" x14ac:dyDescent="0.25">
      <c r="A81" s="27"/>
      <c r="B81" s="75" t="s">
        <v>15</v>
      </c>
      <c r="C81" s="112" t="s">
        <v>28</v>
      </c>
      <c r="D81" s="117">
        <f>(C30*D65*C39)*I38</f>
        <v>75</v>
      </c>
      <c r="E81" s="117">
        <f>C29*E65*D38</f>
        <v>12</v>
      </c>
      <c r="F81" s="117">
        <f>C31*E39*F65</f>
        <v>42</v>
      </c>
      <c r="G81" s="49">
        <f>C32 *F39*G65</f>
        <v>0.89999999999999991</v>
      </c>
      <c r="H81" s="27"/>
      <c r="I81" s="27"/>
      <c r="J81" s="69">
        <f>ROUNDDOWN(C8/G81,1)</f>
        <v>1.1000000000000001</v>
      </c>
      <c r="K81" s="49">
        <f>D81/C9</f>
        <v>15</v>
      </c>
      <c r="L81" s="44">
        <f>ROUNDDOWN(F8/K81,0)</f>
        <v>20</v>
      </c>
      <c r="M81" s="27"/>
      <c r="N81" s="27"/>
      <c r="O81" s="27"/>
      <c r="P81" s="27"/>
      <c r="Q81" s="27"/>
      <c r="R81" s="27"/>
      <c r="S81" s="27"/>
      <c r="T81" s="27"/>
      <c r="U81" s="27"/>
      <c r="V81" s="27"/>
      <c r="W81" s="27"/>
    </row>
    <row r="82" spans="1:23" ht="15.75" x14ac:dyDescent="0.25">
      <c r="A82" s="27"/>
      <c r="B82" s="75" t="s">
        <v>16</v>
      </c>
      <c r="C82" s="112" t="s">
        <v>28</v>
      </c>
      <c r="D82" s="117">
        <f>(C30*D66*C41)*I38</f>
        <v>12.5</v>
      </c>
      <c r="E82" s="117">
        <f>C29*E66*D37</f>
        <v>50</v>
      </c>
      <c r="F82" s="117">
        <f>C31*E39*F66</f>
        <v>42</v>
      </c>
      <c r="G82" s="49">
        <f>C32 *F40*G66</f>
        <v>0.8</v>
      </c>
      <c r="H82" s="27"/>
      <c r="I82" s="27"/>
      <c r="J82" s="69">
        <f>ROUNDDOWN(C8/G82,1)</f>
        <v>1.2</v>
      </c>
      <c r="K82" s="49">
        <f>D82/C9</f>
        <v>2.5</v>
      </c>
      <c r="L82" s="44">
        <f>ROUNDDOWN(F8/K82,0)</f>
        <v>120</v>
      </c>
      <c r="M82" s="27"/>
      <c r="N82" s="27"/>
      <c r="O82" s="27"/>
      <c r="P82" s="27"/>
      <c r="Q82" s="27"/>
      <c r="R82" s="27"/>
      <c r="S82" s="27"/>
      <c r="T82" s="27"/>
      <c r="U82" s="27"/>
      <c r="V82" s="27"/>
      <c r="W82" s="27"/>
    </row>
    <row r="83" spans="1:23" ht="15.75" x14ac:dyDescent="0.25">
      <c r="A83" s="27"/>
      <c r="B83" s="75" t="s">
        <v>17</v>
      </c>
      <c r="C83" s="112" t="s">
        <v>28</v>
      </c>
      <c r="D83" s="117">
        <f>(C30*D67*C41)*I38</f>
        <v>12.5</v>
      </c>
      <c r="E83" s="117">
        <f>C29*E67*D38</f>
        <v>24</v>
      </c>
      <c r="F83" s="117">
        <f>C31*E39*F67</f>
        <v>42</v>
      </c>
      <c r="G83" s="49">
        <f>C32 *F40*G67</f>
        <v>0.8</v>
      </c>
      <c r="H83" s="27"/>
      <c r="I83" s="27"/>
      <c r="J83" s="69">
        <f>ROUNDDOWN(C8/G83,1)</f>
        <v>1.2</v>
      </c>
      <c r="K83" s="49">
        <f>D83/C9</f>
        <v>2.5</v>
      </c>
      <c r="L83" s="49">
        <f>ROUNDDOWN(F8/K83,0)</f>
        <v>120</v>
      </c>
      <c r="M83" s="27"/>
      <c r="N83" s="27"/>
      <c r="O83" s="27"/>
      <c r="P83" s="27"/>
      <c r="Q83" s="27"/>
      <c r="R83" s="27"/>
      <c r="S83" s="27"/>
      <c r="T83" s="27"/>
      <c r="U83" s="27"/>
      <c r="V83" s="27"/>
      <c r="W83" s="27"/>
    </row>
    <row r="84" spans="1:23" ht="15.75" x14ac:dyDescent="0.25">
      <c r="A84" s="27"/>
      <c r="B84" s="75" t="s">
        <v>18</v>
      </c>
      <c r="C84" s="110" t="s">
        <v>27</v>
      </c>
      <c r="D84" s="117">
        <f>(C30*D68*C39)*I37</f>
        <v>225</v>
      </c>
      <c r="E84" s="117">
        <f>C29*E68*D38</f>
        <v>32</v>
      </c>
      <c r="F84" s="117">
        <f>C31*E38*F68</f>
        <v>96</v>
      </c>
      <c r="G84" s="49">
        <f>C32 *F39*G68</f>
        <v>0.75</v>
      </c>
      <c r="H84" s="27"/>
      <c r="I84" s="27"/>
      <c r="J84" s="69">
        <f>ROUNDDOWN(C8/G84,1)</f>
        <v>1.3</v>
      </c>
      <c r="K84" s="49">
        <f>D84/C9</f>
        <v>45</v>
      </c>
      <c r="L84" s="49">
        <f>ROUNDDOWN(F8/K84,0)</f>
        <v>6</v>
      </c>
      <c r="M84" s="27"/>
      <c r="N84" s="27"/>
      <c r="O84" s="27"/>
      <c r="P84" s="27"/>
      <c r="Q84" s="27"/>
      <c r="R84" s="27"/>
      <c r="S84" s="27"/>
      <c r="T84" s="27"/>
      <c r="U84" s="27"/>
      <c r="V84" s="27"/>
      <c r="W84" s="27"/>
    </row>
    <row r="85" spans="1:23" ht="15.75" x14ac:dyDescent="0.25">
      <c r="A85" s="27"/>
      <c r="B85" s="75" t="s">
        <v>19</v>
      </c>
      <c r="C85" s="110" t="s">
        <v>27</v>
      </c>
      <c r="D85" s="117">
        <f>(C30*D69*C38)*I37</f>
        <v>300</v>
      </c>
      <c r="E85" s="117">
        <f>C29*E69*D38</f>
        <v>36</v>
      </c>
      <c r="F85" s="117">
        <f>C31*E39*F69</f>
        <v>48</v>
      </c>
      <c r="G85" s="49">
        <f>C32 *F40*G69</f>
        <v>0.8</v>
      </c>
      <c r="H85" s="27"/>
      <c r="I85" s="27"/>
      <c r="J85" s="69">
        <f>ROUNDDOWN(C8/G85,1)</f>
        <v>1.2</v>
      </c>
      <c r="K85" s="49">
        <f>D85/C9</f>
        <v>60</v>
      </c>
      <c r="L85" s="49">
        <f>ROUNDDOWN(F8/K85,0)</f>
        <v>5</v>
      </c>
      <c r="M85" s="27"/>
      <c r="N85" s="27"/>
      <c r="O85" s="27"/>
      <c r="P85" s="27"/>
      <c r="Q85" s="27"/>
      <c r="R85" s="27"/>
      <c r="S85" s="27"/>
      <c r="T85" s="27"/>
      <c r="U85" s="27"/>
      <c r="V85" s="27"/>
      <c r="W85" s="27"/>
    </row>
    <row r="86" spans="1:23" ht="15.75" x14ac:dyDescent="0.25">
      <c r="A86" s="27"/>
      <c r="B86" s="75" t="s">
        <v>20</v>
      </c>
      <c r="C86" s="110" t="s">
        <v>27</v>
      </c>
      <c r="D86" s="117">
        <f>(C30*D70*C38)*I37</f>
        <v>500</v>
      </c>
      <c r="E86" s="117">
        <f>C29*E70*D37</f>
        <v>60</v>
      </c>
      <c r="F86" s="117">
        <f>C31*E40*F70</f>
        <v>20</v>
      </c>
      <c r="G86" s="49">
        <f>C32 *F40*G70</f>
        <v>0.8</v>
      </c>
      <c r="H86" s="27"/>
      <c r="I86" s="27"/>
      <c r="J86" s="69">
        <f>ROUNDDOWN(C8/G86,1)</f>
        <v>1.2</v>
      </c>
      <c r="K86" s="49">
        <f>D86/C9</f>
        <v>100</v>
      </c>
      <c r="L86" s="49">
        <f>ROUNDDOWN(F8/K86,0)</f>
        <v>3</v>
      </c>
      <c r="M86" s="27"/>
      <c r="N86" s="27"/>
      <c r="O86" s="27"/>
      <c r="P86" s="27"/>
      <c r="Q86" s="27"/>
      <c r="R86" s="27"/>
      <c r="S86" s="27"/>
      <c r="T86" s="27"/>
      <c r="U86" s="27"/>
      <c r="V86" s="27"/>
      <c r="W86" s="27"/>
    </row>
    <row r="87" spans="1:23" ht="15.75" x14ac:dyDescent="0.25">
      <c r="A87" s="27"/>
      <c r="B87" s="75" t="s">
        <v>21</v>
      </c>
      <c r="C87" s="112" t="s">
        <v>28</v>
      </c>
      <c r="D87" s="117">
        <f>(C30*D71*C37)*I38</f>
        <v>500</v>
      </c>
      <c r="E87" s="117">
        <f>C29*E71*D40</f>
        <v>4</v>
      </c>
      <c r="F87" s="117">
        <f>C31*E39*F71</f>
        <v>42</v>
      </c>
      <c r="G87" s="49">
        <f>C32 *F41*G71</f>
        <v>0.75</v>
      </c>
      <c r="H87" s="27"/>
      <c r="I87" s="27"/>
      <c r="J87" s="69">
        <f>ROUNDDOWN(C8/G87,1)</f>
        <v>1.3</v>
      </c>
      <c r="K87" s="49">
        <f>D87/C9</f>
        <v>100</v>
      </c>
      <c r="L87" s="49">
        <f>ROUNDDOWN(F8/K87,0)</f>
        <v>3</v>
      </c>
      <c r="M87" s="27"/>
      <c r="N87" s="27"/>
      <c r="O87" s="27"/>
      <c r="P87" s="27"/>
      <c r="Q87" s="27"/>
      <c r="R87" s="27"/>
      <c r="S87" s="27"/>
      <c r="T87" s="27"/>
      <c r="U87" s="27"/>
      <c r="V87" s="27"/>
      <c r="W87" s="27"/>
    </row>
    <row r="88" spans="1:23" ht="15.75" x14ac:dyDescent="0.25">
      <c r="A88" s="27"/>
      <c r="B88" s="75" t="s">
        <v>22</v>
      </c>
      <c r="C88" s="110" t="s">
        <v>27</v>
      </c>
      <c r="D88" s="117">
        <f>(C30*D72*C38)*I37</f>
        <v>400</v>
      </c>
      <c r="E88" s="117">
        <f>C29*E72*D38</f>
        <v>56</v>
      </c>
      <c r="F88" s="117">
        <f>C31*E37*F72</f>
        <v>150</v>
      </c>
      <c r="G88" s="49">
        <f>C32 *F39*G72</f>
        <v>0.89999999999999991</v>
      </c>
      <c r="H88" s="27"/>
      <c r="I88" s="27"/>
      <c r="J88" s="69">
        <f>ROUNDDOWN(C8/G88,1)</f>
        <v>1.1000000000000001</v>
      </c>
      <c r="K88" s="49">
        <f>D88/C9</f>
        <v>80</v>
      </c>
      <c r="L88" s="49">
        <f>ROUNDDOWN(F8/K88,0)</f>
        <v>3</v>
      </c>
      <c r="M88" s="27"/>
      <c r="N88" s="27"/>
      <c r="O88" s="27"/>
      <c r="P88" s="27"/>
      <c r="Q88" s="27"/>
      <c r="R88" s="27"/>
      <c r="S88" s="27"/>
      <c r="T88" s="27"/>
      <c r="U88" s="27"/>
      <c r="V88" s="27"/>
      <c r="W88" s="27"/>
    </row>
    <row r="89" spans="1:23" ht="15.75" x14ac:dyDescent="0.25">
      <c r="A89" s="27"/>
      <c r="B89" s="75" t="s">
        <v>23</v>
      </c>
      <c r="C89" s="112" t="s">
        <v>28</v>
      </c>
      <c r="D89" s="117">
        <f>(C30*D73*C37)*I38</f>
        <v>625</v>
      </c>
      <c r="E89" s="117">
        <f>C29*E73*D41</f>
        <v>1</v>
      </c>
      <c r="F89" s="117">
        <f>C31*E40*F73</f>
        <v>24</v>
      </c>
      <c r="G89" s="49">
        <f>C32 *F40*G73</f>
        <v>0.60000000000000009</v>
      </c>
      <c r="H89" s="27"/>
      <c r="I89" s="27"/>
      <c r="J89" s="69">
        <f>ROUNDDOWN(C8/G89,1)</f>
        <v>1.6</v>
      </c>
      <c r="K89" s="49">
        <f>D89/C9</f>
        <v>125</v>
      </c>
      <c r="L89" s="49">
        <f>ROUNDDOWN(F8/K89,0)</f>
        <v>2</v>
      </c>
      <c r="M89" s="27"/>
      <c r="N89" s="27"/>
      <c r="O89" s="27"/>
      <c r="P89" s="27"/>
      <c r="Q89" s="27"/>
      <c r="R89" s="27"/>
      <c r="S89" s="27"/>
      <c r="T89" s="27"/>
      <c r="U89" s="27"/>
      <c r="V89" s="27"/>
      <c r="W89" s="27"/>
    </row>
    <row r="90" spans="1:23" ht="15.75" x14ac:dyDescent="0.25">
      <c r="A90" s="27"/>
      <c r="B90" s="75" t="s">
        <v>24</v>
      </c>
      <c r="C90" s="110" t="s">
        <v>27</v>
      </c>
      <c r="D90" s="117">
        <f>(C30*D74*C40)*I37</f>
        <v>150</v>
      </c>
      <c r="E90" s="117">
        <f>C29*E74*D37</f>
        <v>40</v>
      </c>
      <c r="F90" s="117">
        <f>C31*E37*F74</f>
        <v>140</v>
      </c>
      <c r="G90" s="117">
        <f>C32 *F38*G74</f>
        <v>0.8</v>
      </c>
      <c r="H90" s="27"/>
      <c r="I90" s="27"/>
      <c r="J90" s="69">
        <f>ROUNDDOWN(C8/G90,1)</f>
        <v>1.2</v>
      </c>
      <c r="K90" s="49">
        <f>D90/C9</f>
        <v>30</v>
      </c>
      <c r="L90" s="49">
        <f>ROUNDDOWN(F8/K90,0)</f>
        <v>10</v>
      </c>
      <c r="M90" s="27"/>
      <c r="N90" s="27"/>
      <c r="O90" s="27"/>
      <c r="P90" s="27"/>
      <c r="Q90" s="27"/>
      <c r="R90" s="27"/>
      <c r="S90" s="27"/>
      <c r="T90" s="27"/>
      <c r="U90" s="27"/>
      <c r="V90" s="27"/>
      <c r="W90" s="27"/>
    </row>
    <row r="91" spans="1:23" ht="15.75" x14ac:dyDescent="0.25">
      <c r="A91" s="27"/>
      <c r="B91" s="75" t="s">
        <v>25</v>
      </c>
      <c r="C91" s="110" t="s">
        <v>27</v>
      </c>
      <c r="D91" s="117">
        <f>(C30*D75*C39)*I37</f>
        <v>225</v>
      </c>
      <c r="E91" s="117">
        <f>C29*E75*D38</f>
        <v>24</v>
      </c>
      <c r="F91" s="117">
        <f>C31*E38*F75</f>
        <v>96</v>
      </c>
      <c r="G91" s="117">
        <f>C32 *F39*G75</f>
        <v>0.75</v>
      </c>
      <c r="H91" s="27"/>
      <c r="I91" s="27"/>
      <c r="J91" s="69">
        <f>ROUNDDOWN(C8/G91,1)</f>
        <v>1.3</v>
      </c>
      <c r="K91" s="49">
        <f>D91/C9</f>
        <v>45</v>
      </c>
      <c r="L91" s="49">
        <f>ROUNDDOWN(F8/K91,0)</f>
        <v>6</v>
      </c>
      <c r="M91" s="27"/>
      <c r="N91" s="27"/>
      <c r="O91" s="27"/>
      <c r="P91" s="27"/>
      <c r="Q91" s="27"/>
      <c r="R91" s="27"/>
      <c r="S91" s="27"/>
      <c r="T91" s="27"/>
      <c r="U91" s="27"/>
      <c r="V91" s="27"/>
      <c r="W91" s="27"/>
    </row>
    <row r="92" spans="1:23" ht="15.75" x14ac:dyDescent="0.25">
      <c r="A92" s="27"/>
      <c r="B92" s="75" t="s">
        <v>128</v>
      </c>
      <c r="C92" s="110" t="s">
        <v>27</v>
      </c>
      <c r="D92" s="117">
        <f>(C30*D76*C39)*I37</f>
        <v>150</v>
      </c>
      <c r="E92" s="117">
        <f>(C29*E76*D38)*I37</f>
        <v>32</v>
      </c>
      <c r="F92" s="117">
        <f>(C31*F76*E38)*I37</f>
        <v>80</v>
      </c>
      <c r="G92" s="49">
        <f>(C32*G76*F37)*I37</f>
        <v>0.5</v>
      </c>
      <c r="H92" s="27"/>
      <c r="I92" s="27"/>
      <c r="J92" s="49">
        <f>ROUNDDOWN(C8/G92,1)</f>
        <v>2</v>
      </c>
      <c r="K92" s="49">
        <f>D92/C9</f>
        <v>30</v>
      </c>
      <c r="L92" s="49">
        <f>ROUNDDOWN(F8/K92,0)</f>
        <v>10</v>
      </c>
      <c r="M92" s="27"/>
      <c r="N92" s="27"/>
      <c r="O92" s="27"/>
      <c r="P92" s="27"/>
      <c r="Q92" s="27"/>
      <c r="R92" s="27"/>
      <c r="S92" s="27"/>
      <c r="T92" s="27"/>
      <c r="U92" s="27"/>
      <c r="V92" s="27"/>
      <c r="W92" s="27"/>
    </row>
    <row r="93" spans="1:23" x14ac:dyDescent="0.25">
      <c r="A93" s="27"/>
      <c r="B93" s="27"/>
      <c r="C93" s="27"/>
      <c r="D93" s="27"/>
      <c r="E93" s="27"/>
      <c r="F93" s="27"/>
      <c r="G93" s="27"/>
      <c r="H93" s="27"/>
      <c r="I93" s="27"/>
      <c r="J93" s="27"/>
      <c r="K93" s="27"/>
      <c r="L93" s="27"/>
      <c r="M93" s="27"/>
      <c r="N93" s="27"/>
      <c r="O93" s="27"/>
      <c r="P93" s="27"/>
      <c r="Q93" s="27"/>
      <c r="R93" s="27"/>
      <c r="S93" s="27"/>
      <c r="T93" s="27"/>
      <c r="U93" s="27"/>
      <c r="V93" s="27"/>
      <c r="W93" s="27"/>
    </row>
    <row r="94" spans="1:23" x14ac:dyDescent="0.25">
      <c r="A94" s="27"/>
      <c r="B94" s="27"/>
      <c r="C94" s="27"/>
      <c r="D94" s="27"/>
      <c r="E94" s="27"/>
      <c r="F94" s="27"/>
      <c r="G94" s="27"/>
      <c r="H94" s="27"/>
      <c r="I94" s="27"/>
      <c r="J94" s="27"/>
      <c r="K94" s="27"/>
      <c r="L94" s="27"/>
      <c r="M94" s="27"/>
      <c r="N94" s="27"/>
      <c r="O94" s="27"/>
      <c r="P94" s="27"/>
      <c r="Q94" s="27"/>
      <c r="R94" s="27"/>
      <c r="S94" s="27"/>
      <c r="T94" s="27"/>
      <c r="U94" s="27"/>
      <c r="V94" s="27"/>
      <c r="W94" s="27"/>
    </row>
    <row r="95" spans="1:23" x14ac:dyDescent="0.25">
      <c r="A95" s="27"/>
      <c r="B95" s="27"/>
      <c r="C95" s="27"/>
      <c r="D95" s="27"/>
      <c r="E95" s="27"/>
      <c r="F95" s="27"/>
      <c r="G95" s="27"/>
      <c r="H95" s="27"/>
      <c r="I95" s="27"/>
      <c r="J95" s="27"/>
      <c r="K95" s="27"/>
      <c r="L95" s="27"/>
      <c r="M95" s="27"/>
      <c r="N95" s="27"/>
      <c r="O95" s="27"/>
      <c r="P95" s="27"/>
      <c r="Q95" s="27"/>
      <c r="R95" s="27"/>
      <c r="S95" s="27"/>
      <c r="T95" s="27"/>
      <c r="U95" s="27"/>
      <c r="V95" s="27"/>
      <c r="W95" s="27"/>
    </row>
    <row r="96" spans="1:23" x14ac:dyDescent="0.25">
      <c r="A96" s="27"/>
      <c r="B96" s="27"/>
      <c r="C96" s="27"/>
      <c r="D96" s="27"/>
      <c r="E96" s="27"/>
      <c r="F96" s="27"/>
      <c r="G96" s="27"/>
      <c r="H96" s="27"/>
      <c r="I96" s="27"/>
      <c r="J96" s="27"/>
      <c r="K96" s="27"/>
      <c r="L96" s="27"/>
      <c r="M96" s="27"/>
      <c r="N96" s="27"/>
      <c r="O96" s="27"/>
      <c r="P96" s="27"/>
      <c r="Q96" s="27"/>
      <c r="R96" s="27"/>
      <c r="S96" s="27"/>
      <c r="T96" s="27"/>
      <c r="U96" s="27"/>
      <c r="V96" s="27"/>
      <c r="W96" s="27"/>
    </row>
    <row r="97" spans="1:23" x14ac:dyDescent="0.25">
      <c r="A97" s="27"/>
      <c r="B97" s="27"/>
      <c r="C97" s="27"/>
      <c r="D97" s="27"/>
      <c r="E97" s="27"/>
      <c r="F97" s="27"/>
      <c r="G97" s="27"/>
      <c r="H97" s="27"/>
      <c r="I97" s="27"/>
      <c r="J97" s="27"/>
      <c r="K97" s="27"/>
      <c r="L97" s="27"/>
      <c r="M97" s="27"/>
      <c r="N97" s="27"/>
      <c r="O97" s="27"/>
      <c r="P97" s="27"/>
      <c r="Q97" s="27"/>
      <c r="R97" s="27"/>
      <c r="S97" s="27"/>
      <c r="T97" s="27"/>
      <c r="U97" s="27"/>
      <c r="V97" s="27"/>
      <c r="W97" s="27"/>
    </row>
    <row r="98" spans="1:23" x14ac:dyDescent="0.25">
      <c r="A98" s="27"/>
      <c r="B98" s="27"/>
      <c r="C98" s="27"/>
      <c r="D98" s="27"/>
      <c r="E98" s="27"/>
      <c r="F98" s="27"/>
      <c r="G98" s="27"/>
      <c r="H98" s="27"/>
      <c r="I98" s="27"/>
      <c r="J98" s="27"/>
      <c r="K98" s="27"/>
      <c r="L98" s="27"/>
      <c r="M98" s="27"/>
      <c r="N98" s="27"/>
      <c r="O98" s="27"/>
      <c r="P98" s="27"/>
      <c r="Q98" s="27"/>
      <c r="R98" s="27"/>
      <c r="S98" s="27"/>
      <c r="T98" s="27"/>
      <c r="U98" s="27"/>
      <c r="V98" s="27"/>
      <c r="W98" s="27"/>
    </row>
    <row r="99" spans="1:23" x14ac:dyDescent="0.25">
      <c r="A99" s="27"/>
      <c r="B99" s="27"/>
      <c r="C99" s="27"/>
      <c r="D99" s="27"/>
      <c r="E99" s="27"/>
      <c r="F99" s="27"/>
      <c r="G99" s="27"/>
      <c r="H99" s="27"/>
      <c r="I99" s="27"/>
      <c r="J99" s="27"/>
      <c r="K99" s="27"/>
      <c r="L99" s="27"/>
      <c r="M99" s="27"/>
      <c r="N99" s="27"/>
      <c r="O99" s="27"/>
      <c r="P99" s="27"/>
      <c r="Q99" s="27"/>
      <c r="R99" s="27"/>
      <c r="S99" s="27"/>
      <c r="T99" s="27"/>
      <c r="U99" s="27"/>
      <c r="V99" s="27"/>
      <c r="W99" s="27"/>
    </row>
    <row r="100" spans="1:23"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row>
    <row r="101" spans="1:23"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row>
    <row r="102" spans="1:23"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row>
    <row r="103" spans="1:23"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row>
    <row r="104" spans="1:23"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row>
    <row r="105" spans="1:23"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row>
    <row r="106" spans="1:23"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row>
    <row r="107" spans="1:23"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row>
    <row r="108" spans="1:23"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row>
    <row r="109" spans="1:23"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row>
    <row r="110" spans="1:23"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row>
    <row r="111" spans="1:23"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row>
    <row r="112" spans="1:23"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row>
    <row r="113" spans="1:23"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row>
    <row r="114" spans="1:23"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row>
    <row r="115" spans="1:23"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row>
    <row r="116" spans="1:23"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t="s">
        <v>132</v>
      </c>
      <c r="W116" s="27"/>
    </row>
    <row r="117" spans="1:23"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row>
    <row r="118" spans="1:23"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row>
    <row r="119" spans="1:23"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row>
    <row r="120" spans="1:23"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row>
    <row r="121" spans="1:23" x14ac:dyDescent="0.25">
      <c r="A121" s="27"/>
      <c r="B121" s="27"/>
      <c r="C121" s="27"/>
      <c r="D121" s="27"/>
      <c r="E121" s="27"/>
      <c r="F121" s="27"/>
      <c r="G121" s="27" t="s">
        <v>134</v>
      </c>
      <c r="H121" s="27"/>
      <c r="I121" s="27"/>
      <c r="J121" s="27"/>
      <c r="K121" s="27"/>
      <c r="L121" s="27"/>
      <c r="M121" s="27"/>
      <c r="N121" s="27"/>
      <c r="O121" s="27"/>
      <c r="P121" s="27"/>
      <c r="Q121" s="27"/>
      <c r="R121" s="27"/>
      <c r="S121" s="27"/>
      <c r="T121" s="27"/>
      <c r="U121" s="27"/>
      <c r="V121" s="27"/>
      <c r="W121" s="27"/>
    </row>
    <row r="122" spans="1:23"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row>
    <row r="123" spans="1:23"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row>
    <row r="124" spans="1:23"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row>
    <row r="125" spans="1:23" x14ac:dyDescent="0.25">
      <c r="A125" s="27"/>
      <c r="B125" s="27" t="s">
        <v>133</v>
      </c>
      <c r="C125" s="27"/>
      <c r="D125" s="27"/>
      <c r="E125" s="27"/>
      <c r="F125" s="27"/>
      <c r="G125" s="27"/>
      <c r="H125" s="27"/>
      <c r="I125" s="27"/>
      <c r="J125" s="27"/>
      <c r="K125" s="27"/>
      <c r="L125" s="27"/>
      <c r="M125" s="27"/>
      <c r="N125" s="27"/>
      <c r="O125" s="27"/>
      <c r="P125" s="27"/>
      <c r="Q125" s="27"/>
      <c r="R125" s="27"/>
      <c r="S125" s="27"/>
      <c r="T125" s="27"/>
      <c r="U125" s="27"/>
      <c r="V125" s="27"/>
      <c r="W125" s="27"/>
    </row>
    <row r="126" spans="1:23"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row>
    <row r="127" spans="1:23"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row>
    <row r="141" spans="40:40" x14ac:dyDescent="0.25">
      <c r="AN141" t="s">
        <v>131</v>
      </c>
    </row>
  </sheetData>
  <pageMargins left="0" right="0" top="0" bottom="0" header="0" footer="0"/>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4E98-AB9B-4236-9B49-2665E16A642A}">
  <sheetPr>
    <pageSetUpPr fitToPage="1"/>
  </sheetPr>
  <dimension ref="A1:AE85"/>
  <sheetViews>
    <sheetView showRowColHeaders="0" zoomScale="85" zoomScaleNormal="85" workbookViewId="0">
      <selection activeCell="S79" sqref="S79:AE85"/>
    </sheetView>
  </sheetViews>
  <sheetFormatPr defaultRowHeight="15" x14ac:dyDescent="0.25"/>
  <cols>
    <col min="1" max="1" width="23.140625" customWidth="1"/>
    <col min="2" max="2" width="32" customWidth="1"/>
    <col min="3" max="3" width="23.85546875" customWidth="1"/>
    <col min="4" max="4" width="24.42578125" customWidth="1"/>
    <col min="5" max="5" width="23.7109375" customWidth="1"/>
    <col min="6" max="6" width="23.5703125" customWidth="1"/>
    <col min="7" max="7" width="21" customWidth="1"/>
    <col min="8" max="8" width="26.140625" customWidth="1"/>
    <col min="9" max="9" width="25.85546875" customWidth="1"/>
    <col min="10" max="10" width="25.5703125" customWidth="1"/>
    <col min="11" max="12" width="18.85546875" customWidth="1"/>
  </cols>
  <sheetData>
    <row r="1" spans="1:31" ht="23.25" x14ac:dyDescent="0.35">
      <c r="A1" s="27"/>
      <c r="B1" s="26" t="s">
        <v>97</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row>
    <row r="2" spans="1:31" x14ac:dyDescent="0.2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1:31" x14ac:dyDescent="0.2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row>
    <row r="4" spans="1:31" x14ac:dyDescent="0.2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row>
    <row r="5" spans="1:31" ht="15.75" thickBot="1" x14ac:dyDescent="0.3">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row>
    <row r="6" spans="1:31" ht="18.75" x14ac:dyDescent="0.3">
      <c r="A6" s="27"/>
      <c r="B6" s="5" t="s">
        <v>3</v>
      </c>
      <c r="C6" s="66">
        <v>1</v>
      </c>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18.75" x14ac:dyDescent="0.3">
      <c r="A7" s="27"/>
      <c r="B7" s="7" t="s">
        <v>4</v>
      </c>
      <c r="C7" s="67">
        <v>1.4</v>
      </c>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row>
    <row r="8" spans="1:31" x14ac:dyDescent="0.25">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x14ac:dyDescent="0.2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row>
    <row r="10" spans="1:31" ht="15.75" thickBot="1" x14ac:dyDescent="0.3">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row>
    <row r="11" spans="1:31" ht="15.75" x14ac:dyDescent="0.25">
      <c r="A11" s="27"/>
      <c r="B11" s="8" t="s">
        <v>121</v>
      </c>
      <c r="C11" s="66">
        <v>10</v>
      </c>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row>
    <row r="12" spans="1:31" ht="15.75" x14ac:dyDescent="0.25">
      <c r="A12" s="27"/>
      <c r="B12" s="10" t="s">
        <v>68</v>
      </c>
      <c r="C12" s="67">
        <v>5</v>
      </c>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row>
    <row r="13" spans="1:31" ht="15.75" x14ac:dyDescent="0.25">
      <c r="A13" s="27"/>
      <c r="B13" s="16" t="s">
        <v>98</v>
      </c>
      <c r="C13" s="67">
        <v>5</v>
      </c>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row>
    <row r="14" spans="1:31" ht="15.75" x14ac:dyDescent="0.25">
      <c r="A14" s="27"/>
      <c r="B14" s="14" t="s">
        <v>99</v>
      </c>
      <c r="C14" s="67">
        <v>5</v>
      </c>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row>
    <row r="15" spans="1:31" ht="30" x14ac:dyDescent="0.25">
      <c r="A15" s="27"/>
      <c r="B15" s="70" t="s">
        <v>100</v>
      </c>
      <c r="C15" s="79">
        <v>0.5</v>
      </c>
      <c r="D15" s="81"/>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31" ht="15.75" thickBot="1" x14ac:dyDescent="0.3">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31" ht="15.75" thickBot="1" x14ac:dyDescent="0.3">
      <c r="A18" s="27"/>
      <c r="B18" s="73" t="s">
        <v>70</v>
      </c>
      <c r="C18" s="18" t="s">
        <v>75</v>
      </c>
      <c r="D18" s="121" t="s">
        <v>30</v>
      </c>
      <c r="E18" s="20" t="s">
        <v>46</v>
      </c>
      <c r="F18" s="22" t="s">
        <v>74</v>
      </c>
      <c r="G18" s="24" t="s">
        <v>29</v>
      </c>
      <c r="H18" s="27"/>
      <c r="I18" s="27"/>
      <c r="J18" s="27"/>
      <c r="K18" s="27"/>
      <c r="L18" s="27"/>
      <c r="M18" s="27"/>
      <c r="N18" s="27"/>
      <c r="O18" s="27"/>
      <c r="P18" s="27"/>
      <c r="Q18" s="27"/>
      <c r="R18" s="27"/>
      <c r="S18" s="27"/>
      <c r="T18" s="27"/>
      <c r="U18" s="27"/>
      <c r="V18" s="27"/>
      <c r="W18" s="27"/>
      <c r="X18" s="27"/>
      <c r="Y18" s="27"/>
      <c r="Z18" s="27"/>
      <c r="AA18" s="27"/>
      <c r="AB18" s="27"/>
      <c r="AC18" s="27"/>
      <c r="AD18" s="27"/>
      <c r="AE18" s="27"/>
    </row>
    <row r="19" spans="1:31" ht="15.75" x14ac:dyDescent="0.25">
      <c r="A19" s="27"/>
      <c r="B19" s="32" t="s">
        <v>69</v>
      </c>
      <c r="C19" s="66">
        <v>8</v>
      </c>
      <c r="D19" s="48">
        <v>5</v>
      </c>
      <c r="E19" s="48">
        <v>0.1</v>
      </c>
      <c r="F19" s="44">
        <v>5</v>
      </c>
      <c r="G19" s="66">
        <v>5</v>
      </c>
      <c r="H19" s="27"/>
      <c r="I19" s="27"/>
      <c r="J19" s="27"/>
      <c r="K19" s="27"/>
      <c r="L19" s="27"/>
      <c r="M19" s="27"/>
      <c r="N19" s="27"/>
      <c r="O19" s="27"/>
      <c r="P19" s="27"/>
      <c r="Q19" s="27"/>
      <c r="R19" s="27"/>
      <c r="S19" s="27"/>
      <c r="T19" s="27"/>
      <c r="U19" s="27"/>
      <c r="V19" s="27"/>
      <c r="W19" s="27"/>
      <c r="X19" s="27"/>
      <c r="Y19" s="27"/>
      <c r="Z19" s="27"/>
      <c r="AA19" s="27"/>
      <c r="AB19" s="27"/>
      <c r="AC19" s="27"/>
      <c r="AD19" s="27"/>
      <c r="AE19" s="27"/>
    </row>
    <row r="20" spans="1:31" ht="15.75" x14ac:dyDescent="0.25">
      <c r="A20" s="27"/>
      <c r="B20" s="29" t="s">
        <v>71</v>
      </c>
      <c r="C20" s="67">
        <v>6</v>
      </c>
      <c r="D20" s="49">
        <v>4</v>
      </c>
      <c r="E20" s="49">
        <v>0.2</v>
      </c>
      <c r="F20" s="44">
        <v>4</v>
      </c>
      <c r="G20" s="67">
        <v>4</v>
      </c>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1:31" ht="15.75" x14ac:dyDescent="0.25">
      <c r="A21" s="27"/>
      <c r="B21" s="34" t="s">
        <v>34</v>
      </c>
      <c r="C21" s="67">
        <v>4</v>
      </c>
      <c r="D21" s="49">
        <v>3</v>
      </c>
      <c r="E21" s="49">
        <v>0.3</v>
      </c>
      <c r="F21" s="44">
        <v>3</v>
      </c>
      <c r="G21" s="67">
        <v>3</v>
      </c>
      <c r="H21" s="27"/>
      <c r="I21" s="27"/>
      <c r="J21" s="27"/>
      <c r="K21" s="27"/>
      <c r="L21" s="27"/>
      <c r="M21" s="27"/>
      <c r="N21" s="27"/>
      <c r="O21" s="27"/>
      <c r="P21" s="27"/>
      <c r="Q21" s="27"/>
      <c r="R21" s="27"/>
      <c r="S21" s="27"/>
      <c r="T21" s="27"/>
      <c r="U21" s="27"/>
      <c r="V21" s="27"/>
      <c r="W21" s="27"/>
      <c r="X21" s="27"/>
      <c r="Y21" s="27"/>
      <c r="Z21" s="27"/>
      <c r="AA21" s="27"/>
      <c r="AB21" s="27"/>
      <c r="AC21" s="27"/>
      <c r="AD21" s="27"/>
      <c r="AE21" s="27"/>
    </row>
    <row r="22" spans="1:31" ht="15.75" x14ac:dyDescent="0.25">
      <c r="A22" s="27"/>
      <c r="B22" s="31" t="s">
        <v>72</v>
      </c>
      <c r="C22" s="67">
        <v>2</v>
      </c>
      <c r="D22" s="49">
        <v>2</v>
      </c>
      <c r="E22" s="49">
        <v>0.4</v>
      </c>
      <c r="F22" s="44">
        <v>2</v>
      </c>
      <c r="G22" s="67">
        <v>2</v>
      </c>
      <c r="H22" s="27"/>
      <c r="I22" s="27"/>
      <c r="J22" s="27"/>
      <c r="K22" s="27"/>
      <c r="L22" s="27"/>
      <c r="M22" s="27"/>
      <c r="N22" s="27"/>
      <c r="O22" s="27"/>
      <c r="P22" s="27"/>
      <c r="Q22" s="27"/>
      <c r="R22" s="27"/>
      <c r="S22" s="27"/>
      <c r="T22" s="27"/>
      <c r="U22" s="27"/>
      <c r="V22" s="27"/>
      <c r="W22" s="27"/>
      <c r="X22" s="27"/>
      <c r="Y22" s="27"/>
      <c r="Z22" s="27"/>
      <c r="AA22" s="27"/>
      <c r="AB22" s="27"/>
      <c r="AC22" s="27"/>
      <c r="AD22" s="27"/>
      <c r="AE22" s="27"/>
    </row>
    <row r="23" spans="1:31" ht="15.75" x14ac:dyDescent="0.25">
      <c r="A23" s="27"/>
      <c r="B23" s="33" t="s">
        <v>73</v>
      </c>
      <c r="C23" s="67">
        <v>1</v>
      </c>
      <c r="D23" s="49">
        <v>1</v>
      </c>
      <c r="E23" s="49">
        <v>0.5</v>
      </c>
      <c r="F23" s="44">
        <v>1</v>
      </c>
      <c r="G23" s="67">
        <v>1</v>
      </c>
      <c r="H23" s="27"/>
      <c r="I23" s="27"/>
      <c r="J23" s="27"/>
      <c r="K23" s="27"/>
      <c r="L23" s="27"/>
      <c r="M23" s="27"/>
      <c r="N23" s="27"/>
      <c r="O23" s="27"/>
      <c r="P23" s="27"/>
      <c r="Q23" s="27"/>
      <c r="R23" s="27"/>
      <c r="S23" s="27"/>
      <c r="T23" s="27"/>
      <c r="U23" s="27"/>
      <c r="V23" s="27"/>
      <c r="W23" s="27"/>
      <c r="X23" s="27"/>
      <c r="Y23" s="27"/>
      <c r="Z23" s="27"/>
      <c r="AA23" s="27"/>
      <c r="AB23" s="27"/>
      <c r="AC23" s="27"/>
      <c r="AD23" s="27"/>
      <c r="AE23" s="27"/>
    </row>
    <row r="24" spans="1:31" ht="15.75" x14ac:dyDescent="0.25">
      <c r="A24" s="27"/>
      <c r="B24" s="27"/>
      <c r="C24" s="27"/>
      <c r="D24" s="81"/>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row>
    <row r="25" spans="1:3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row>
    <row r="26" spans="1:3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row>
    <row r="27" spans="1:3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row>
    <row r="28" spans="1:3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row>
    <row r="29" spans="1:31" ht="15.75" thickBot="1"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0" spans="1:31" ht="16.5" thickBot="1" x14ac:dyDescent="0.3">
      <c r="A30" s="27"/>
      <c r="B30" s="74" t="s">
        <v>13</v>
      </c>
      <c r="C30" s="119" t="s">
        <v>26</v>
      </c>
      <c r="D30" s="8" t="s">
        <v>59</v>
      </c>
      <c r="E30" s="122" t="s">
        <v>39</v>
      </c>
      <c r="F30" s="9" t="s">
        <v>58</v>
      </c>
      <c r="G30" s="16" t="s">
        <v>60</v>
      </c>
      <c r="H30" s="72" t="s">
        <v>61</v>
      </c>
      <c r="I30" s="27"/>
      <c r="J30" s="27"/>
      <c r="K30" s="27"/>
      <c r="L30" s="27"/>
      <c r="M30" s="27"/>
      <c r="N30" s="27"/>
      <c r="O30" s="27"/>
      <c r="P30" s="27"/>
      <c r="Q30" s="27"/>
      <c r="R30" s="27"/>
      <c r="S30" s="27"/>
      <c r="T30" s="27"/>
      <c r="U30" s="27"/>
      <c r="V30" s="27"/>
      <c r="W30" s="27"/>
      <c r="X30" s="27"/>
      <c r="Y30" s="27"/>
      <c r="Z30" s="27"/>
      <c r="AA30" s="27"/>
      <c r="AB30" s="27"/>
      <c r="AC30" s="27"/>
      <c r="AD30" s="27"/>
      <c r="AE30" s="27"/>
    </row>
    <row r="31" spans="1:31" x14ac:dyDescent="0.25">
      <c r="A31" s="27"/>
      <c r="B31" s="75" t="s">
        <v>47</v>
      </c>
      <c r="C31" t="s">
        <v>55</v>
      </c>
      <c r="D31" s="34" t="s">
        <v>34</v>
      </c>
      <c r="E31" s="34" t="s">
        <v>34</v>
      </c>
      <c r="F31" s="34" t="s">
        <v>34</v>
      </c>
      <c r="G31" s="34" t="s">
        <v>34</v>
      </c>
      <c r="H31" s="34" t="s">
        <v>34</v>
      </c>
      <c r="I31" s="27"/>
      <c r="J31" s="27"/>
      <c r="K31" s="27"/>
      <c r="L31" s="27"/>
      <c r="M31" s="27"/>
      <c r="N31" s="27"/>
      <c r="O31" s="27"/>
      <c r="P31" s="27"/>
      <c r="Q31" s="27"/>
      <c r="R31" s="27"/>
      <c r="S31" s="27"/>
      <c r="T31" s="27"/>
      <c r="U31" s="27"/>
      <c r="V31" s="27"/>
      <c r="W31" s="27"/>
      <c r="X31" s="27"/>
      <c r="Y31" s="27"/>
      <c r="Z31" s="27"/>
      <c r="AA31" s="27"/>
      <c r="AB31" s="27"/>
      <c r="AC31" s="27"/>
      <c r="AD31" s="27"/>
      <c r="AE31" s="27"/>
    </row>
    <row r="32" spans="1:31" x14ac:dyDescent="0.25">
      <c r="A32" s="27"/>
      <c r="B32" s="75" t="s">
        <v>48</v>
      </c>
      <c r="C32" t="s">
        <v>55</v>
      </c>
      <c r="D32" s="34" t="s">
        <v>34</v>
      </c>
      <c r="E32" s="34" t="s">
        <v>34</v>
      </c>
      <c r="F32" s="34" t="s">
        <v>34</v>
      </c>
      <c r="G32" s="34" t="s">
        <v>34</v>
      </c>
      <c r="H32" s="34" t="s">
        <v>34</v>
      </c>
      <c r="I32" s="27"/>
      <c r="J32" s="27"/>
      <c r="K32" s="27"/>
      <c r="L32" s="27"/>
      <c r="M32" s="27"/>
      <c r="N32" s="27"/>
      <c r="O32" s="27"/>
      <c r="P32" s="27"/>
      <c r="Q32" s="27"/>
      <c r="R32" s="27"/>
      <c r="S32" s="27"/>
      <c r="T32" s="27"/>
      <c r="U32" s="27"/>
      <c r="V32" s="27"/>
      <c r="W32" s="27"/>
      <c r="X32" s="27"/>
      <c r="Y32" s="27"/>
      <c r="Z32" s="27"/>
      <c r="AA32" s="27"/>
      <c r="AB32" s="27"/>
      <c r="AC32" s="27"/>
      <c r="AD32" s="27"/>
      <c r="AE32" s="27"/>
    </row>
    <row r="33" spans="1:31" x14ac:dyDescent="0.25">
      <c r="A33" s="27"/>
      <c r="B33" s="75" t="s">
        <v>49</v>
      </c>
      <c r="C33" t="s">
        <v>55</v>
      </c>
      <c r="D33" s="31" t="s">
        <v>35</v>
      </c>
      <c r="E33" s="34" t="s">
        <v>34</v>
      </c>
      <c r="F33" s="34" t="s">
        <v>62</v>
      </c>
      <c r="G33" s="31" t="s">
        <v>35</v>
      </c>
      <c r="H33" s="29" t="s">
        <v>41</v>
      </c>
      <c r="I33" s="27"/>
      <c r="J33" s="27"/>
      <c r="K33" s="27"/>
      <c r="L33" s="27"/>
      <c r="M33" s="27"/>
      <c r="N33" s="27"/>
      <c r="O33" s="27"/>
      <c r="P33" s="27"/>
      <c r="Q33" s="27"/>
      <c r="R33" s="27"/>
      <c r="S33" s="27"/>
      <c r="T33" s="27"/>
      <c r="U33" s="27"/>
      <c r="V33" s="27"/>
      <c r="W33" s="27"/>
      <c r="X33" s="27"/>
      <c r="Y33" s="27"/>
      <c r="Z33" s="27"/>
      <c r="AA33" s="27"/>
      <c r="AB33" s="27"/>
      <c r="AC33" s="27"/>
      <c r="AD33" s="27"/>
      <c r="AE33" s="27"/>
    </row>
    <row r="34" spans="1:31" x14ac:dyDescent="0.25">
      <c r="A34" s="27"/>
      <c r="B34" s="75" t="s">
        <v>50</v>
      </c>
      <c r="C34" t="s">
        <v>56</v>
      </c>
      <c r="D34" s="34" t="s">
        <v>34</v>
      </c>
      <c r="E34" s="29" t="s">
        <v>33</v>
      </c>
      <c r="F34" s="29" t="s">
        <v>40</v>
      </c>
      <c r="G34" s="33" t="s">
        <v>36</v>
      </c>
      <c r="H34" s="29" t="s">
        <v>41</v>
      </c>
      <c r="I34" s="27"/>
      <c r="J34" s="27"/>
      <c r="K34" s="27"/>
      <c r="L34" s="27"/>
      <c r="M34" s="27"/>
      <c r="N34" s="27"/>
      <c r="O34" s="27"/>
      <c r="P34" s="27"/>
      <c r="Q34" s="27"/>
      <c r="R34" s="27"/>
      <c r="S34" s="27"/>
      <c r="T34" s="27"/>
      <c r="U34" s="27"/>
      <c r="V34" s="27"/>
      <c r="W34" s="27"/>
      <c r="X34" s="27"/>
      <c r="Y34" s="27"/>
      <c r="Z34" s="27"/>
      <c r="AA34" s="27"/>
      <c r="AB34" s="27"/>
      <c r="AC34" s="27"/>
      <c r="AD34" s="27"/>
      <c r="AE34" s="27"/>
    </row>
    <row r="35" spans="1:31" x14ac:dyDescent="0.25">
      <c r="A35" s="27"/>
      <c r="B35" s="75" t="s">
        <v>51</v>
      </c>
      <c r="C35" t="s">
        <v>56</v>
      </c>
      <c r="D35" s="29" t="s">
        <v>33</v>
      </c>
      <c r="E35" s="29" t="s">
        <v>33</v>
      </c>
      <c r="F35" s="31" t="s">
        <v>42</v>
      </c>
      <c r="G35" s="34" t="s">
        <v>34</v>
      </c>
      <c r="H35" s="31" t="s">
        <v>42</v>
      </c>
      <c r="I35" s="27"/>
      <c r="J35" s="27"/>
      <c r="K35" s="27"/>
      <c r="L35" s="27"/>
      <c r="M35" s="27"/>
      <c r="N35" s="27"/>
      <c r="O35" s="27"/>
      <c r="P35" s="27"/>
      <c r="Q35" s="27"/>
      <c r="R35" s="27"/>
      <c r="S35" s="27"/>
      <c r="T35" s="27"/>
      <c r="U35" s="27"/>
      <c r="V35" s="27"/>
      <c r="W35" s="27"/>
      <c r="X35" s="27"/>
      <c r="Y35" s="27"/>
      <c r="Z35" s="27"/>
      <c r="AA35" s="27"/>
      <c r="AB35" s="27"/>
      <c r="AC35" s="27"/>
      <c r="AD35" s="27"/>
      <c r="AE35" s="27"/>
    </row>
    <row r="36" spans="1:31" x14ac:dyDescent="0.25">
      <c r="A36" s="27"/>
      <c r="B36" s="75" t="s">
        <v>52</v>
      </c>
      <c r="C36" t="s">
        <v>57</v>
      </c>
      <c r="D36" s="31" t="s">
        <v>35</v>
      </c>
      <c r="E36" s="32" t="s">
        <v>32</v>
      </c>
      <c r="F36" s="33" t="s">
        <v>43</v>
      </c>
      <c r="G36" s="32" t="s">
        <v>32</v>
      </c>
      <c r="H36" s="33" t="s">
        <v>43</v>
      </c>
      <c r="I36" s="27"/>
      <c r="J36" s="27"/>
      <c r="K36" s="27"/>
      <c r="L36" s="27"/>
      <c r="M36" s="27"/>
      <c r="N36" s="27"/>
      <c r="O36" s="27"/>
      <c r="P36" s="27"/>
      <c r="Q36" s="27"/>
      <c r="R36" s="27"/>
      <c r="S36" s="27"/>
      <c r="T36" s="27"/>
      <c r="U36" s="27"/>
      <c r="V36" s="27"/>
      <c r="W36" s="27"/>
      <c r="X36" s="27"/>
      <c r="Y36" s="27"/>
      <c r="Z36" s="27"/>
      <c r="AA36" s="27"/>
      <c r="AB36" s="27"/>
      <c r="AC36" s="27"/>
      <c r="AD36" s="27"/>
      <c r="AE36" s="27"/>
    </row>
    <row r="37" spans="1:31" x14ac:dyDescent="0.25">
      <c r="A37" s="27"/>
      <c r="B37" s="75" t="s">
        <v>130</v>
      </c>
      <c r="C37" t="s">
        <v>56</v>
      </c>
      <c r="D37" s="29" t="s">
        <v>33</v>
      </c>
      <c r="E37" s="29" t="s">
        <v>33</v>
      </c>
      <c r="F37" s="31" t="s">
        <v>42</v>
      </c>
      <c r="G37" s="33" t="s">
        <v>76</v>
      </c>
      <c r="H37" s="31" t="s">
        <v>42</v>
      </c>
      <c r="I37" s="27"/>
      <c r="J37" s="27"/>
      <c r="K37" s="27"/>
      <c r="L37" s="27"/>
      <c r="M37" s="27"/>
      <c r="N37" s="27"/>
      <c r="O37" s="27"/>
      <c r="P37" s="27"/>
      <c r="Q37" s="27"/>
      <c r="R37" s="27"/>
      <c r="S37" s="27"/>
      <c r="T37" s="27"/>
      <c r="U37" s="27"/>
      <c r="V37" s="27"/>
      <c r="W37" s="27"/>
      <c r="X37" s="27"/>
      <c r="Y37" s="27"/>
      <c r="Z37" s="27"/>
      <c r="AA37" s="27"/>
      <c r="AB37" s="27"/>
      <c r="AC37" s="27"/>
      <c r="AD37" s="27"/>
      <c r="AE37" s="27"/>
    </row>
    <row r="38" spans="1:31" x14ac:dyDescent="0.25">
      <c r="A38" s="27"/>
      <c r="B38" s="75" t="s">
        <v>53</v>
      </c>
      <c r="C38" t="s">
        <v>56</v>
      </c>
      <c r="D38" s="31" t="s">
        <v>35</v>
      </c>
      <c r="E38" s="34" t="s">
        <v>34</v>
      </c>
      <c r="F38" s="34" t="s">
        <v>34</v>
      </c>
      <c r="G38" s="29" t="s">
        <v>33</v>
      </c>
      <c r="H38" s="34" t="s">
        <v>34</v>
      </c>
      <c r="I38" s="27"/>
      <c r="J38" s="27"/>
      <c r="K38" s="27"/>
      <c r="L38" s="27"/>
      <c r="M38" s="27"/>
      <c r="N38" s="27"/>
      <c r="O38" s="27"/>
      <c r="P38" s="27"/>
      <c r="Q38" s="27"/>
      <c r="R38" s="27"/>
      <c r="S38" s="27"/>
      <c r="T38" s="27"/>
      <c r="U38" s="27"/>
      <c r="V38" s="27"/>
      <c r="W38" s="27"/>
      <c r="X38" s="27"/>
      <c r="Y38" s="27"/>
      <c r="Z38" s="27"/>
      <c r="AA38" s="27"/>
      <c r="AB38" s="27"/>
      <c r="AC38" s="27"/>
      <c r="AD38" s="27"/>
      <c r="AE38" s="27"/>
    </row>
    <row r="39" spans="1:31" x14ac:dyDescent="0.25">
      <c r="A39" s="27"/>
      <c r="B39" s="75" t="s">
        <v>54</v>
      </c>
      <c r="C39" t="s">
        <v>57</v>
      </c>
      <c r="D39" s="33" t="s">
        <v>36</v>
      </c>
      <c r="E39" s="125" t="s">
        <v>129</v>
      </c>
      <c r="F39" s="29" t="s">
        <v>41</v>
      </c>
      <c r="G39" s="34" t="s">
        <v>34</v>
      </c>
      <c r="H39" s="29" t="s">
        <v>41</v>
      </c>
      <c r="I39" s="27"/>
      <c r="J39" s="27"/>
      <c r="K39" s="27"/>
      <c r="L39" s="27"/>
      <c r="M39" s="27"/>
      <c r="N39" s="27"/>
      <c r="O39" s="27"/>
      <c r="P39" s="27"/>
      <c r="Q39" s="27"/>
      <c r="R39" s="27"/>
      <c r="S39" s="27"/>
      <c r="T39" s="27"/>
      <c r="U39" s="27"/>
      <c r="V39" s="27"/>
      <c r="W39" s="27"/>
      <c r="X39" s="27"/>
      <c r="Y39" s="27"/>
      <c r="Z39" s="27"/>
      <c r="AA39" s="27"/>
      <c r="AB39" s="27"/>
      <c r="AC39" s="27"/>
      <c r="AD39" s="27"/>
      <c r="AE39" s="27"/>
    </row>
    <row r="40" spans="1:3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row>
    <row r="41" spans="1:3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row>
    <row r="42" spans="1:3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row>
    <row r="43" spans="1:31" ht="15.75" thickBot="1"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row>
    <row r="44" spans="1:31" ht="16.5" thickBot="1" x14ac:dyDescent="0.3">
      <c r="A44" s="27"/>
      <c r="B44" s="74" t="s">
        <v>13</v>
      </c>
      <c r="C44" s="120" t="s">
        <v>26</v>
      </c>
      <c r="D44" s="18" t="s">
        <v>63</v>
      </c>
      <c r="E44" s="123" t="s">
        <v>64</v>
      </c>
      <c r="F44" s="20" t="s">
        <v>65</v>
      </c>
      <c r="G44" s="22" t="s">
        <v>66</v>
      </c>
      <c r="H44" s="24" t="s">
        <v>67</v>
      </c>
      <c r="I44" s="27"/>
      <c r="J44" s="27"/>
      <c r="K44" s="27"/>
      <c r="L44" s="27"/>
      <c r="M44" s="27"/>
      <c r="N44" s="27"/>
      <c r="O44" s="27"/>
      <c r="P44" s="27"/>
      <c r="Q44" s="27"/>
      <c r="R44" s="27"/>
      <c r="S44" s="27"/>
      <c r="T44" s="27"/>
      <c r="U44" s="27"/>
      <c r="V44" s="27"/>
      <c r="W44" s="27"/>
      <c r="X44" s="27"/>
      <c r="Y44" s="27"/>
      <c r="Z44" s="27"/>
      <c r="AA44" s="27"/>
      <c r="AB44" s="27"/>
      <c r="AC44" s="27"/>
      <c r="AD44" s="27"/>
      <c r="AE44" s="27"/>
    </row>
    <row r="45" spans="1:31" ht="15.75" x14ac:dyDescent="0.25">
      <c r="A45" s="27"/>
      <c r="B45" s="75" t="s">
        <v>47</v>
      </c>
      <c r="C45" t="s">
        <v>55</v>
      </c>
      <c r="D45" s="66">
        <v>7</v>
      </c>
      <c r="E45" s="48">
        <v>5</v>
      </c>
      <c r="F45" s="48">
        <v>5</v>
      </c>
      <c r="G45" s="44">
        <v>5</v>
      </c>
      <c r="H45" s="66">
        <v>5</v>
      </c>
      <c r="I45" s="27"/>
      <c r="J45" s="27"/>
      <c r="K45" s="27"/>
      <c r="L45" s="27"/>
      <c r="M45" s="27"/>
      <c r="N45" s="27"/>
      <c r="O45" s="27"/>
      <c r="P45" s="27"/>
      <c r="Q45" s="27"/>
      <c r="R45" s="27"/>
      <c r="S45" s="27"/>
      <c r="T45" s="27"/>
      <c r="U45" s="27"/>
      <c r="V45" s="27"/>
      <c r="W45" s="27"/>
      <c r="X45" s="27"/>
      <c r="Y45" s="27"/>
      <c r="Z45" s="27"/>
      <c r="AA45" s="27"/>
      <c r="AB45" s="27"/>
      <c r="AC45" s="27"/>
      <c r="AD45" s="27"/>
      <c r="AE45" s="27"/>
    </row>
    <row r="46" spans="1:31" ht="15.75" x14ac:dyDescent="0.25">
      <c r="A46" s="27"/>
      <c r="B46" s="75" t="s">
        <v>48</v>
      </c>
      <c r="C46" t="s">
        <v>55</v>
      </c>
      <c r="D46" s="67">
        <v>7</v>
      </c>
      <c r="E46" s="49">
        <v>5</v>
      </c>
      <c r="F46" s="49">
        <v>5</v>
      </c>
      <c r="G46" s="44">
        <v>5</v>
      </c>
      <c r="H46" s="67">
        <v>5</v>
      </c>
      <c r="I46" s="27"/>
      <c r="J46" s="27"/>
      <c r="K46" s="27"/>
      <c r="L46" s="27"/>
      <c r="M46" s="27"/>
      <c r="N46" s="27"/>
      <c r="O46" s="27"/>
      <c r="P46" s="27"/>
      <c r="Q46" s="27"/>
      <c r="R46" s="27"/>
      <c r="S46" s="27"/>
      <c r="T46" s="27"/>
      <c r="U46" s="27"/>
      <c r="V46" s="27"/>
      <c r="W46" s="27"/>
      <c r="X46" s="27"/>
      <c r="Y46" s="27"/>
      <c r="Z46" s="27"/>
      <c r="AA46" s="27"/>
      <c r="AB46" s="27"/>
      <c r="AC46" s="27"/>
      <c r="AD46" s="27"/>
      <c r="AE46" s="27"/>
    </row>
    <row r="47" spans="1:31" ht="15.75" x14ac:dyDescent="0.25">
      <c r="A47" s="27"/>
      <c r="B47" s="75" t="s">
        <v>49</v>
      </c>
      <c r="C47" t="s">
        <v>55</v>
      </c>
      <c r="D47" s="67">
        <v>6</v>
      </c>
      <c r="E47" s="49">
        <v>8</v>
      </c>
      <c r="F47" s="49">
        <v>5</v>
      </c>
      <c r="G47" s="44">
        <v>5</v>
      </c>
      <c r="H47" s="67">
        <v>5</v>
      </c>
      <c r="I47" s="27"/>
      <c r="J47" s="27"/>
      <c r="K47" s="27"/>
      <c r="L47" s="27"/>
      <c r="M47" s="27"/>
      <c r="N47" s="27"/>
      <c r="O47" s="27"/>
      <c r="P47" s="27"/>
      <c r="Q47" s="27"/>
      <c r="R47" s="27"/>
      <c r="S47" s="27"/>
      <c r="T47" s="27"/>
      <c r="U47" s="27"/>
      <c r="V47" s="27"/>
      <c r="W47" s="27"/>
      <c r="X47" s="27"/>
      <c r="Y47" s="27"/>
      <c r="Z47" s="27"/>
      <c r="AA47" s="27"/>
      <c r="AB47" s="27"/>
      <c r="AC47" s="27"/>
      <c r="AD47" s="27"/>
      <c r="AE47" s="27"/>
    </row>
    <row r="48" spans="1:31" ht="15.75" x14ac:dyDescent="0.25">
      <c r="A48" s="27"/>
      <c r="B48" s="75" t="s">
        <v>50</v>
      </c>
      <c r="C48" t="s">
        <v>56</v>
      </c>
      <c r="D48" s="67">
        <v>4</v>
      </c>
      <c r="E48" s="49">
        <v>15</v>
      </c>
      <c r="F48" s="49">
        <v>4</v>
      </c>
      <c r="G48" s="44">
        <v>2</v>
      </c>
      <c r="H48" s="67">
        <v>10</v>
      </c>
      <c r="I48" s="27"/>
      <c r="J48" s="27"/>
      <c r="K48" s="27"/>
      <c r="L48" s="27"/>
      <c r="M48" s="27"/>
      <c r="N48" s="27"/>
      <c r="O48" s="27"/>
      <c r="P48" s="27"/>
      <c r="Q48" s="27"/>
      <c r="R48" s="27"/>
      <c r="S48" s="27"/>
      <c r="T48" s="27"/>
      <c r="U48" s="27"/>
      <c r="V48" s="27"/>
      <c r="W48" s="27"/>
      <c r="X48" s="27"/>
      <c r="Y48" s="27"/>
      <c r="Z48" s="27"/>
      <c r="AA48" s="27"/>
      <c r="AB48" s="27"/>
      <c r="AC48" s="27"/>
      <c r="AD48" s="27"/>
      <c r="AE48" s="27"/>
    </row>
    <row r="49" spans="1:31" ht="15.75" x14ac:dyDescent="0.25">
      <c r="A49" s="27"/>
      <c r="B49" s="75" t="s">
        <v>51</v>
      </c>
      <c r="C49" t="s">
        <v>56</v>
      </c>
      <c r="D49" s="67">
        <v>10</v>
      </c>
      <c r="E49" s="49">
        <v>6</v>
      </c>
      <c r="F49" s="49">
        <v>3</v>
      </c>
      <c r="G49" s="44">
        <v>3</v>
      </c>
      <c r="H49" s="67">
        <v>3</v>
      </c>
      <c r="I49" s="27"/>
      <c r="J49" s="27"/>
      <c r="K49" s="27"/>
      <c r="L49" s="27"/>
      <c r="M49" s="27"/>
      <c r="N49" s="27"/>
      <c r="O49" s="27"/>
      <c r="P49" s="27"/>
      <c r="Q49" s="27"/>
      <c r="R49" s="27"/>
      <c r="S49" s="27"/>
      <c r="T49" s="27"/>
      <c r="U49" s="27"/>
      <c r="V49" s="27"/>
      <c r="W49" s="27"/>
      <c r="X49" s="27"/>
      <c r="Y49" s="27"/>
      <c r="Z49" s="27"/>
      <c r="AA49" s="27"/>
      <c r="AB49" s="27"/>
      <c r="AC49" s="27"/>
      <c r="AD49" s="27"/>
      <c r="AE49" s="27"/>
    </row>
    <row r="50" spans="1:31" ht="15.75" x14ac:dyDescent="0.25">
      <c r="A50" s="27"/>
      <c r="B50" s="75" t="s">
        <v>52</v>
      </c>
      <c r="C50" t="s">
        <v>57</v>
      </c>
      <c r="D50" s="67">
        <v>4</v>
      </c>
      <c r="E50" s="49">
        <v>18</v>
      </c>
      <c r="F50" s="49">
        <v>11</v>
      </c>
      <c r="G50" s="44">
        <v>10</v>
      </c>
      <c r="H50" s="67">
        <v>2</v>
      </c>
      <c r="I50" s="27"/>
      <c r="J50" s="27"/>
      <c r="K50" s="27"/>
      <c r="L50" s="27"/>
      <c r="M50" s="27"/>
      <c r="N50" s="27"/>
      <c r="O50" s="27"/>
      <c r="P50" s="27"/>
      <c r="Q50" s="27"/>
      <c r="R50" s="27"/>
      <c r="S50" s="27"/>
      <c r="T50" s="27"/>
      <c r="U50" s="27"/>
      <c r="V50" s="27"/>
      <c r="W50" s="27"/>
      <c r="X50" s="27"/>
      <c r="Y50" s="27"/>
      <c r="Z50" s="27"/>
      <c r="AA50" s="27"/>
      <c r="AB50" s="27"/>
      <c r="AC50" s="27"/>
      <c r="AD50" s="27"/>
      <c r="AE50" s="27"/>
    </row>
    <row r="51" spans="1:31" ht="15.75" x14ac:dyDescent="0.25">
      <c r="A51" s="27"/>
      <c r="B51" s="75" t="s">
        <v>130</v>
      </c>
      <c r="C51" t="s">
        <v>56</v>
      </c>
      <c r="D51" s="67">
        <v>10</v>
      </c>
      <c r="E51" s="49">
        <v>10</v>
      </c>
      <c r="F51" s="49">
        <v>3</v>
      </c>
      <c r="G51" s="44">
        <v>3</v>
      </c>
      <c r="H51" s="67">
        <v>3</v>
      </c>
      <c r="I51" s="27"/>
      <c r="J51" s="27"/>
      <c r="K51" s="27"/>
      <c r="L51" s="27"/>
      <c r="M51" s="27"/>
      <c r="N51" s="27"/>
      <c r="O51" s="27"/>
      <c r="P51" s="27"/>
      <c r="Q51" s="27"/>
      <c r="R51" s="27"/>
      <c r="S51" s="27"/>
      <c r="T51" s="27"/>
      <c r="U51" s="27"/>
      <c r="V51" s="27"/>
      <c r="W51" s="27"/>
      <c r="X51" s="27"/>
      <c r="Y51" s="27"/>
      <c r="Z51" s="27"/>
      <c r="AA51" s="27"/>
      <c r="AB51" s="27"/>
      <c r="AC51" s="27"/>
      <c r="AD51" s="27"/>
      <c r="AE51" s="27"/>
    </row>
    <row r="52" spans="1:31" ht="15.75" x14ac:dyDescent="0.25">
      <c r="A52" s="27"/>
      <c r="B52" s="75" t="s">
        <v>53</v>
      </c>
      <c r="C52" t="s">
        <v>56</v>
      </c>
      <c r="D52" s="67">
        <v>6</v>
      </c>
      <c r="E52" s="49">
        <v>5</v>
      </c>
      <c r="F52" s="49">
        <v>5</v>
      </c>
      <c r="G52" s="44">
        <v>5</v>
      </c>
      <c r="H52" s="67">
        <v>5</v>
      </c>
      <c r="I52" s="27"/>
      <c r="J52" s="27"/>
      <c r="K52" s="27"/>
      <c r="L52" s="27"/>
      <c r="M52" s="27"/>
      <c r="N52" s="27"/>
      <c r="O52" s="27"/>
      <c r="P52" s="27"/>
      <c r="Q52" s="27"/>
      <c r="R52" s="27"/>
      <c r="S52" s="27"/>
      <c r="T52" s="27"/>
      <c r="U52" s="27"/>
      <c r="V52" s="27"/>
      <c r="W52" s="27"/>
      <c r="X52" s="27"/>
      <c r="Y52" s="27"/>
      <c r="Z52" s="27"/>
      <c r="AA52" s="27"/>
      <c r="AB52" s="27"/>
      <c r="AC52" s="27"/>
      <c r="AD52" s="27"/>
      <c r="AE52" s="27"/>
    </row>
    <row r="53" spans="1:31" ht="15.75" x14ac:dyDescent="0.25">
      <c r="A53" s="27"/>
      <c r="B53" s="75" t="s">
        <v>54</v>
      </c>
      <c r="C53" t="s">
        <v>57</v>
      </c>
      <c r="D53" s="67">
        <v>4</v>
      </c>
      <c r="E53" s="49">
        <v>0</v>
      </c>
      <c r="F53" s="49">
        <v>7</v>
      </c>
      <c r="G53" s="44">
        <v>7</v>
      </c>
      <c r="H53" s="67">
        <v>7</v>
      </c>
      <c r="I53" s="27"/>
      <c r="J53" s="27"/>
      <c r="K53" s="27"/>
      <c r="L53" s="27"/>
      <c r="M53" s="27"/>
      <c r="N53" s="27"/>
      <c r="O53" s="27"/>
      <c r="P53" s="27"/>
      <c r="Q53" s="27"/>
      <c r="R53" s="27"/>
      <c r="S53" s="27"/>
      <c r="T53" s="27"/>
      <c r="U53" s="27"/>
      <c r="V53" s="27"/>
      <c r="W53" s="27"/>
      <c r="X53" s="27"/>
      <c r="Y53" s="27"/>
      <c r="Z53" s="27"/>
      <c r="AA53" s="27"/>
      <c r="AB53" s="27"/>
      <c r="AC53" s="27"/>
      <c r="AD53" s="27"/>
      <c r="AE53" s="27"/>
    </row>
    <row r="54" spans="1:3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row>
    <row r="55" spans="1:3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row>
    <row r="56" spans="1:3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row>
    <row r="57" spans="1:31" ht="15.75" thickBot="1"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row>
    <row r="58" spans="1:31" ht="16.5" thickBot="1" x14ac:dyDescent="0.3">
      <c r="A58" s="27"/>
      <c r="B58" s="74" t="s">
        <v>13</v>
      </c>
      <c r="C58" s="120" t="s">
        <v>26</v>
      </c>
      <c r="D58" s="18" t="s">
        <v>103</v>
      </c>
      <c r="E58" s="124" t="s">
        <v>102</v>
      </c>
      <c r="F58" s="21" t="s">
        <v>101</v>
      </c>
      <c r="G58" s="23" t="s">
        <v>104</v>
      </c>
      <c r="H58" s="25" t="s">
        <v>105</v>
      </c>
      <c r="I58" s="27"/>
      <c r="J58" s="3" t="s">
        <v>127</v>
      </c>
      <c r="K58" s="17" t="s">
        <v>77</v>
      </c>
      <c r="L58" s="21" t="s">
        <v>78</v>
      </c>
      <c r="M58" s="27"/>
      <c r="N58" s="27"/>
      <c r="O58" s="27"/>
      <c r="P58" s="27"/>
      <c r="Q58" s="27"/>
      <c r="R58" s="27"/>
      <c r="S58" s="27"/>
      <c r="T58" s="27"/>
      <c r="U58" s="27"/>
      <c r="V58" s="27"/>
      <c r="W58" s="27"/>
      <c r="X58" s="27"/>
      <c r="Y58" s="27"/>
      <c r="Z58" s="27"/>
      <c r="AA58" s="27"/>
      <c r="AB58" s="27"/>
      <c r="AC58" s="27"/>
      <c r="AD58" s="27"/>
      <c r="AE58" s="27"/>
    </row>
    <row r="59" spans="1:31" ht="15.75" x14ac:dyDescent="0.25">
      <c r="A59" s="27"/>
      <c r="B59" s="75" t="s">
        <v>47</v>
      </c>
      <c r="C59" t="s">
        <v>55</v>
      </c>
      <c r="D59" s="66">
        <f>D45 *C21 *C11</f>
        <v>280</v>
      </c>
      <c r="E59" s="48">
        <f>E45 *D21 *C12</f>
        <v>75</v>
      </c>
      <c r="F59" s="48">
        <f>F45 *E21 *C15</f>
        <v>0.75</v>
      </c>
      <c r="G59" s="44">
        <f>G45 *F21 *C13</f>
        <v>75</v>
      </c>
      <c r="H59" s="66">
        <f>H45 *G21 *C14</f>
        <v>75</v>
      </c>
      <c r="I59" s="27"/>
      <c r="J59" s="44">
        <f>ROUNDUP(D59/'Player Numeric Design'!D80,0)</f>
        <v>5</v>
      </c>
      <c r="K59" s="44">
        <f>E59* C7</f>
        <v>105</v>
      </c>
      <c r="L59" s="66">
        <f>ROUNDDOWN(C6/F59,1)</f>
        <v>1.3</v>
      </c>
      <c r="M59" s="27"/>
      <c r="N59" s="27"/>
      <c r="O59" s="27"/>
      <c r="P59" s="27"/>
      <c r="Q59" s="27"/>
      <c r="R59" s="27"/>
      <c r="S59" s="27"/>
      <c r="T59" s="27"/>
      <c r="U59" s="27"/>
      <c r="V59" s="27"/>
      <c r="W59" s="27"/>
      <c r="X59" s="27"/>
      <c r="Y59" s="27"/>
      <c r="Z59" s="27"/>
      <c r="AA59" s="27"/>
      <c r="AB59" s="27"/>
      <c r="AC59" s="27"/>
      <c r="AD59" s="27"/>
      <c r="AE59" s="27"/>
    </row>
    <row r="60" spans="1:31" ht="15.75" x14ac:dyDescent="0.25">
      <c r="A60" s="27"/>
      <c r="B60" s="75" t="s">
        <v>48</v>
      </c>
      <c r="C60" t="s">
        <v>55</v>
      </c>
      <c r="D60" s="67">
        <f>D46 *C21 *C11</f>
        <v>280</v>
      </c>
      <c r="E60" s="49">
        <f>E46 *D21 *C12</f>
        <v>75</v>
      </c>
      <c r="F60" s="49">
        <f>F46 *E21 *C15</f>
        <v>0.75</v>
      </c>
      <c r="G60" s="44">
        <f>G46 *F21 *C13</f>
        <v>75</v>
      </c>
      <c r="H60" s="67">
        <f>H46 *G21 *C14</f>
        <v>75</v>
      </c>
      <c r="I60" s="27"/>
      <c r="J60" s="44">
        <f>ROUNDUP(D60/'Player Numeric Design'!D80,0)</f>
        <v>5</v>
      </c>
      <c r="K60" s="44">
        <f>E60*C7</f>
        <v>105</v>
      </c>
      <c r="L60" s="67">
        <f>ROUNDDOWN(C6/F60,1)</f>
        <v>1.3</v>
      </c>
      <c r="M60" s="27"/>
      <c r="N60" s="27"/>
      <c r="O60" s="27"/>
      <c r="P60" s="27"/>
      <c r="Q60" s="27"/>
      <c r="R60" s="27"/>
      <c r="S60" s="27"/>
      <c r="T60" s="27"/>
      <c r="U60" s="27"/>
      <c r="V60" s="27"/>
      <c r="W60" s="27"/>
      <c r="X60" s="27"/>
      <c r="Y60" s="27"/>
      <c r="Z60" s="27"/>
      <c r="AA60" s="27"/>
      <c r="AB60" s="27"/>
      <c r="AC60" s="27"/>
      <c r="AD60" s="27"/>
      <c r="AE60" s="27"/>
    </row>
    <row r="61" spans="1:31" ht="15.75" x14ac:dyDescent="0.25">
      <c r="A61" s="27"/>
      <c r="B61" s="75" t="s">
        <v>49</v>
      </c>
      <c r="C61" t="s">
        <v>55</v>
      </c>
      <c r="D61" s="67">
        <f>D47 *C22 *C11</f>
        <v>120</v>
      </c>
      <c r="E61" s="49">
        <f>E47 *D21 *C12</f>
        <v>120</v>
      </c>
      <c r="F61" s="49">
        <f>F47 *E21 *C15</f>
        <v>0.75</v>
      </c>
      <c r="G61" s="44">
        <f>G47 *F22 *C13</f>
        <v>50</v>
      </c>
      <c r="H61" s="67">
        <f>H47 *G22 *C14</f>
        <v>50</v>
      </c>
      <c r="I61" s="27"/>
      <c r="J61" s="44">
        <f>ROUNDUP(D61/'Player Numeric Design'!D80,0)</f>
        <v>2</v>
      </c>
      <c r="K61" s="44">
        <f>E61*C7</f>
        <v>168</v>
      </c>
      <c r="L61" s="67">
        <f>ROUNDDOWN(C6/F61,1)</f>
        <v>1.3</v>
      </c>
      <c r="M61" s="27"/>
      <c r="N61" s="27"/>
      <c r="O61" s="27"/>
      <c r="P61" s="27"/>
      <c r="Q61" s="27"/>
      <c r="R61" s="27"/>
      <c r="S61" s="27"/>
      <c r="T61" s="27"/>
      <c r="U61" s="27"/>
      <c r="V61" s="27"/>
      <c r="W61" s="27"/>
      <c r="X61" s="27"/>
      <c r="Y61" s="27"/>
      <c r="Z61" s="27"/>
      <c r="AA61" s="27"/>
      <c r="AB61" s="27"/>
      <c r="AC61" s="27"/>
      <c r="AD61" s="27"/>
      <c r="AE61" s="27"/>
    </row>
    <row r="62" spans="1:31" ht="15.75" x14ac:dyDescent="0.25">
      <c r="A62" s="27"/>
      <c r="B62" s="75" t="s">
        <v>50</v>
      </c>
      <c r="C62" t="s">
        <v>56</v>
      </c>
      <c r="D62" s="67">
        <f>D48 *C21 *C11</f>
        <v>160</v>
      </c>
      <c r="E62" s="49">
        <f>E48 *D20 *C12</f>
        <v>300</v>
      </c>
      <c r="F62" s="49">
        <f>F48 *E19 *C15</f>
        <v>0.2</v>
      </c>
      <c r="G62" s="44">
        <f>G48 *F23 *C13</f>
        <v>10</v>
      </c>
      <c r="H62" s="67">
        <f>H48 *G21 *C14</f>
        <v>150</v>
      </c>
      <c r="I62" s="27"/>
      <c r="J62" s="44">
        <f>ROUNDUP(D62/'Player Numeric Design'!D80,0)</f>
        <v>3</v>
      </c>
      <c r="K62" s="44">
        <f>E62*C7</f>
        <v>420</v>
      </c>
      <c r="L62" s="67">
        <f>ROUNDDOWN(C6/F62,1)</f>
        <v>5</v>
      </c>
      <c r="M62" s="27"/>
      <c r="N62" s="27"/>
      <c r="O62" s="27"/>
      <c r="P62" s="27"/>
      <c r="Q62" s="27"/>
      <c r="R62" s="27"/>
      <c r="S62" s="27"/>
      <c r="T62" s="27"/>
      <c r="U62" s="27"/>
      <c r="V62" s="27"/>
      <c r="W62" s="27"/>
      <c r="X62" s="27"/>
      <c r="Y62" s="27"/>
      <c r="Z62" s="27"/>
      <c r="AA62" s="27"/>
      <c r="AB62" s="27"/>
      <c r="AC62" s="27"/>
      <c r="AD62" s="27"/>
      <c r="AE62" s="27"/>
    </row>
    <row r="63" spans="1:31" ht="15.75" x14ac:dyDescent="0.25">
      <c r="A63" s="27"/>
      <c r="B63" s="75" t="s">
        <v>51</v>
      </c>
      <c r="C63" t="s">
        <v>56</v>
      </c>
      <c r="D63" s="67">
        <f>D49 *C20 *C11</f>
        <v>600</v>
      </c>
      <c r="E63" s="49">
        <f>E49 *D20 *C12</f>
        <v>120</v>
      </c>
      <c r="F63" s="49">
        <f>F49 *E22 *C15</f>
        <v>0.60000000000000009</v>
      </c>
      <c r="G63" s="44">
        <f>G49 *F21 *C13</f>
        <v>45</v>
      </c>
      <c r="H63" s="67">
        <f>H49 *G20 *C14</f>
        <v>60</v>
      </c>
      <c r="I63" s="27"/>
      <c r="J63" s="44">
        <f>ROUNDUP(D63/'Player Numeric Design'!D80,0)</f>
        <v>10</v>
      </c>
      <c r="K63" s="44">
        <f>E63*C7</f>
        <v>168</v>
      </c>
      <c r="L63" s="67">
        <f>ROUNDDOWN(C6/F63,1)</f>
        <v>1.6</v>
      </c>
      <c r="M63" s="27"/>
      <c r="N63" s="27"/>
      <c r="O63" s="27"/>
      <c r="P63" s="27"/>
      <c r="Q63" s="27"/>
      <c r="R63" s="27"/>
      <c r="S63" s="27"/>
      <c r="T63" s="27"/>
      <c r="U63" s="27"/>
      <c r="V63" s="27"/>
      <c r="W63" s="27"/>
      <c r="X63" s="27"/>
      <c r="Y63" s="27"/>
      <c r="Z63" s="27"/>
      <c r="AA63" s="27"/>
      <c r="AB63" s="27"/>
      <c r="AC63" s="27"/>
      <c r="AD63" s="27"/>
      <c r="AE63" s="27"/>
    </row>
    <row r="64" spans="1:31" ht="15.75" x14ac:dyDescent="0.25">
      <c r="A64" s="27"/>
      <c r="B64" s="75" t="s">
        <v>52</v>
      </c>
      <c r="C64" t="s">
        <v>57</v>
      </c>
      <c r="D64" s="67">
        <f>D50 *C22 *C11</f>
        <v>80</v>
      </c>
      <c r="E64" s="49">
        <f>E50 *D19 *C12</f>
        <v>450</v>
      </c>
      <c r="F64" s="49">
        <f>F50 *E23 *C15</f>
        <v>2.75</v>
      </c>
      <c r="G64" s="44">
        <f>G50 *F19 *C13</f>
        <v>250</v>
      </c>
      <c r="H64" s="67">
        <f>H50 *G22 *C14</f>
        <v>20</v>
      </c>
      <c r="I64" s="27"/>
      <c r="J64" s="44">
        <f>ROUNDUP(D64/'Player Numeric Design'!D80,0)</f>
        <v>2</v>
      </c>
      <c r="K64" s="44">
        <f>E64*C7</f>
        <v>630</v>
      </c>
      <c r="L64" s="67">
        <f>ROUNDDOWN(C6/F64,1)</f>
        <v>0.3</v>
      </c>
      <c r="M64" s="27"/>
      <c r="N64" s="27"/>
      <c r="O64" s="27"/>
      <c r="P64" s="27"/>
      <c r="Q64" s="27"/>
      <c r="R64" s="27"/>
      <c r="S64" s="27"/>
      <c r="T64" s="27"/>
      <c r="U64" s="27"/>
      <c r="V64" s="27"/>
      <c r="W64" s="27"/>
      <c r="X64" s="27"/>
      <c r="Y64" s="27"/>
      <c r="Z64" s="27"/>
      <c r="AA64" s="27"/>
      <c r="AB64" s="27"/>
      <c r="AC64" s="27"/>
      <c r="AD64" s="27"/>
      <c r="AE64" s="27"/>
    </row>
    <row r="65" spans="1:31" ht="15.75" x14ac:dyDescent="0.25">
      <c r="A65" s="27"/>
      <c r="B65" s="75" t="s">
        <v>130</v>
      </c>
      <c r="C65" t="s">
        <v>56</v>
      </c>
      <c r="D65" s="67">
        <f>D51 *C20 *C11</f>
        <v>600</v>
      </c>
      <c r="E65" s="49">
        <f>E51 *D20 *C12</f>
        <v>200</v>
      </c>
      <c r="F65" s="49">
        <f>F51 *E22 *C15</f>
        <v>0.60000000000000009</v>
      </c>
      <c r="G65" s="44">
        <f>G51 *F23 *C13</f>
        <v>15</v>
      </c>
      <c r="H65" s="67">
        <f>H51 *G20 *C14</f>
        <v>60</v>
      </c>
      <c r="I65" s="27"/>
      <c r="J65" s="44">
        <f>ROUNDUP(D65/'Player Numeric Design'!D80,0)</f>
        <v>10</v>
      </c>
      <c r="K65" s="44">
        <f>E65*C7</f>
        <v>280</v>
      </c>
      <c r="L65" s="67">
        <f>ROUNDDOWN(C6/F65,1)</f>
        <v>1.6</v>
      </c>
      <c r="M65" s="27"/>
      <c r="N65" s="27"/>
      <c r="O65" s="27"/>
      <c r="P65" s="27"/>
      <c r="Q65" s="27"/>
      <c r="R65" s="27"/>
      <c r="S65" s="27"/>
      <c r="T65" s="27"/>
      <c r="U65" s="27"/>
      <c r="V65" s="27"/>
      <c r="W65" s="27"/>
      <c r="X65" s="27"/>
      <c r="Y65" s="27"/>
      <c r="Z65" s="27"/>
      <c r="AA65" s="27"/>
      <c r="AB65" s="27"/>
      <c r="AC65" s="27"/>
      <c r="AD65" s="27"/>
      <c r="AE65" s="27"/>
    </row>
    <row r="66" spans="1:31" ht="15.75" x14ac:dyDescent="0.25">
      <c r="A66" s="27"/>
      <c r="B66" s="75" t="s">
        <v>53</v>
      </c>
      <c r="C66" t="s">
        <v>56</v>
      </c>
      <c r="D66" s="67">
        <f>D52 *C22 *C11</f>
        <v>120</v>
      </c>
      <c r="E66" s="49">
        <f>E52 *D21 *C12</f>
        <v>75</v>
      </c>
      <c r="F66" s="49">
        <f>F52 *E21 *C15</f>
        <v>0.75</v>
      </c>
      <c r="G66" s="44">
        <f>G52 *F20 *C13</f>
        <v>100</v>
      </c>
      <c r="H66" s="67">
        <f>H52 *G22 *C14</f>
        <v>50</v>
      </c>
      <c r="I66" s="27"/>
      <c r="J66" s="44">
        <f>ROUNDUP(D66/'Player Numeric Design'!D80,0)</f>
        <v>2</v>
      </c>
      <c r="K66" s="44">
        <f>E66*C7</f>
        <v>105</v>
      </c>
      <c r="L66" s="67">
        <f>ROUNDDOWN(C6/F66,1)</f>
        <v>1.3</v>
      </c>
      <c r="M66" s="27"/>
      <c r="N66" s="27"/>
      <c r="O66" s="27"/>
      <c r="P66" s="27"/>
      <c r="Q66" s="27"/>
      <c r="R66" s="27"/>
      <c r="S66" s="27"/>
      <c r="T66" s="27"/>
      <c r="U66" s="27"/>
      <c r="V66" s="27"/>
      <c r="W66" s="27"/>
      <c r="X66" s="27"/>
      <c r="Y66" s="27"/>
      <c r="Z66" s="27"/>
      <c r="AA66" s="27"/>
      <c r="AB66" s="27"/>
      <c r="AC66" s="27"/>
      <c r="AD66" s="27"/>
      <c r="AE66" s="27"/>
    </row>
    <row r="67" spans="1:31" ht="15.75" x14ac:dyDescent="0.25">
      <c r="A67" s="27"/>
      <c r="B67" s="75" t="s">
        <v>54</v>
      </c>
      <c r="C67" t="s">
        <v>57</v>
      </c>
      <c r="D67" s="67">
        <f>D53 *C23 *C11</f>
        <v>40</v>
      </c>
      <c r="E67" s="49">
        <f>E53 *D23 *D11</f>
        <v>0</v>
      </c>
      <c r="F67" s="49">
        <f>F53 *E20 *C15</f>
        <v>0.70000000000000007</v>
      </c>
      <c r="G67" s="44">
        <f>G53 *F21 *C13</f>
        <v>105</v>
      </c>
      <c r="H67" s="67">
        <f>H53 *G23 *C14</f>
        <v>35</v>
      </c>
      <c r="I67" s="27"/>
      <c r="J67" s="44">
        <f>ROUNDUP(D67/'Player Numeric Design'!D80,0)</f>
        <v>1</v>
      </c>
      <c r="K67" s="44">
        <f>E67*C7</f>
        <v>0</v>
      </c>
      <c r="L67" s="67">
        <f>ROUNDDOWN(C6/F67,1)</f>
        <v>1.4</v>
      </c>
      <c r="M67" s="27"/>
      <c r="N67" s="27"/>
      <c r="O67" s="27"/>
      <c r="P67" s="27"/>
      <c r="Q67" s="27"/>
      <c r="R67" s="27"/>
      <c r="S67" s="27"/>
      <c r="T67" s="27"/>
      <c r="U67" s="27"/>
      <c r="V67" s="27"/>
      <c r="W67" s="27"/>
      <c r="X67" s="27"/>
      <c r="Y67" s="27"/>
      <c r="Z67" s="27"/>
      <c r="AA67" s="27"/>
      <c r="AB67" s="27"/>
      <c r="AC67" s="27"/>
      <c r="AD67" s="27"/>
      <c r="AE67" s="27"/>
    </row>
    <row r="68" spans="1:3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row>
    <row r="69" spans="1:3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0" spans="1:3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row>
    <row r="71" spans="1:3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row>
    <row r="72" spans="1:3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row>
    <row r="73" spans="1:3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row>
    <row r="74" spans="1:3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row>
    <row r="75" spans="1:3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row>
    <row r="76" spans="1:3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row>
    <row r="77" spans="1:3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row>
    <row r="78" spans="1:3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row>
    <row r="79" spans="1:3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row>
    <row r="80" spans="1:3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row>
    <row r="81" spans="1:3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row>
    <row r="82" spans="1:3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row>
    <row r="83" spans="1:3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row>
    <row r="84" spans="1:3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1:3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row>
  </sheetData>
  <pageMargins left="0" right="0" top="0" bottom="0" header="0" footer="0"/>
  <pageSetup paperSize="9"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5434-A74D-4B93-9891-62FD598A18A2}">
  <sheetPr>
    <pageSetUpPr fitToPage="1"/>
  </sheetPr>
  <dimension ref="A1:S79"/>
  <sheetViews>
    <sheetView zoomScale="85" zoomScaleNormal="85" zoomScaleSheetLayoutView="55" workbookViewId="0">
      <selection activeCell="H15" sqref="H15"/>
    </sheetView>
  </sheetViews>
  <sheetFormatPr defaultRowHeight="15" x14ac:dyDescent="0.25"/>
  <cols>
    <col min="1" max="1" width="21.7109375" customWidth="1"/>
    <col min="2" max="2" width="31.5703125" customWidth="1"/>
    <col min="3" max="3" width="20.5703125" customWidth="1"/>
    <col min="4" max="4" width="21.140625" customWidth="1"/>
    <col min="5" max="5" width="22.7109375" customWidth="1"/>
    <col min="6" max="6" width="21.7109375" customWidth="1"/>
    <col min="7" max="7" width="21.42578125" customWidth="1"/>
    <col min="8" max="8" width="25.5703125" customWidth="1"/>
    <col min="9" max="9" width="16" customWidth="1"/>
    <col min="10" max="10" width="25.7109375" customWidth="1"/>
    <col min="11" max="11" width="18.28515625" customWidth="1"/>
    <col min="12" max="12" width="35.7109375" customWidth="1"/>
    <col min="13" max="13" width="29.28515625" customWidth="1"/>
    <col min="15" max="15" width="17.140625" customWidth="1"/>
    <col min="16" max="16" width="18.85546875" customWidth="1"/>
  </cols>
  <sheetData>
    <row r="1" spans="1:19" ht="23.25" x14ac:dyDescent="0.35">
      <c r="A1" s="27"/>
      <c r="B1" s="26" t="s">
        <v>106</v>
      </c>
      <c r="C1" s="27"/>
      <c r="D1" s="27"/>
      <c r="E1" s="27"/>
      <c r="F1" s="27"/>
      <c r="G1" s="27"/>
      <c r="H1" s="27"/>
      <c r="I1" s="27"/>
      <c r="J1" s="27"/>
      <c r="K1" s="27"/>
      <c r="L1" s="27"/>
      <c r="M1" s="27"/>
      <c r="N1" s="27"/>
      <c r="O1" s="27"/>
      <c r="P1" s="27"/>
      <c r="Q1" s="27"/>
      <c r="R1" s="27"/>
      <c r="S1" s="27"/>
    </row>
    <row r="2" spans="1:19" x14ac:dyDescent="0.25">
      <c r="A2" s="27"/>
      <c r="B2" s="27"/>
      <c r="C2" s="27"/>
      <c r="D2" s="27"/>
      <c r="E2" s="27"/>
      <c r="F2" s="27"/>
      <c r="G2" s="27"/>
      <c r="H2" s="27"/>
      <c r="I2" s="27"/>
      <c r="J2" s="27"/>
      <c r="K2" s="27"/>
      <c r="L2" s="27"/>
      <c r="M2" s="27"/>
      <c r="N2" s="27"/>
      <c r="O2" s="27"/>
      <c r="P2" s="27"/>
      <c r="Q2" s="27"/>
      <c r="R2" s="27"/>
      <c r="S2" s="27"/>
    </row>
    <row r="3" spans="1:19" x14ac:dyDescent="0.25">
      <c r="A3" s="27"/>
      <c r="B3" s="27"/>
      <c r="C3" s="27"/>
      <c r="D3" s="27"/>
      <c r="E3" s="27"/>
      <c r="F3" s="27"/>
      <c r="G3" s="27"/>
      <c r="H3" s="27"/>
      <c r="I3" s="27"/>
      <c r="J3" s="27"/>
      <c r="K3" s="27"/>
      <c r="L3" s="27"/>
      <c r="M3" s="27"/>
      <c r="N3" s="27"/>
      <c r="O3" s="27"/>
      <c r="P3" s="27"/>
      <c r="Q3" s="27"/>
      <c r="R3" s="27"/>
      <c r="S3" s="27"/>
    </row>
    <row r="4" spans="1:19" x14ac:dyDescent="0.25">
      <c r="A4" s="27"/>
      <c r="B4" s="27"/>
      <c r="C4" s="27"/>
      <c r="D4" s="27"/>
      <c r="E4" s="27"/>
      <c r="F4" s="27"/>
      <c r="G4" s="27"/>
      <c r="H4" s="27"/>
      <c r="I4" s="27"/>
      <c r="J4" s="27"/>
      <c r="K4" s="27"/>
      <c r="L4" s="27"/>
      <c r="M4" s="27"/>
      <c r="N4" s="27"/>
      <c r="O4" s="27"/>
      <c r="P4" s="27"/>
      <c r="Q4" s="27"/>
      <c r="R4" s="27"/>
      <c r="S4" s="27"/>
    </row>
    <row r="5" spans="1:19" ht="15.75" thickBot="1" x14ac:dyDescent="0.3">
      <c r="A5" s="27"/>
      <c r="B5" s="27"/>
      <c r="C5" s="27"/>
      <c r="D5" s="27"/>
      <c r="E5" s="27"/>
      <c r="F5" s="27"/>
      <c r="G5" s="27"/>
      <c r="H5" s="27"/>
      <c r="I5" s="27"/>
      <c r="J5" s="27"/>
      <c r="K5" s="27"/>
      <c r="L5" s="27"/>
      <c r="M5" s="27"/>
      <c r="N5" s="27"/>
      <c r="O5" s="27"/>
      <c r="P5" s="27"/>
      <c r="Q5" s="27"/>
      <c r="R5" s="27"/>
      <c r="S5" s="27"/>
    </row>
    <row r="6" spans="1:19" ht="18.75" x14ac:dyDescent="0.3">
      <c r="A6" s="27"/>
      <c r="B6" s="5" t="s">
        <v>3</v>
      </c>
      <c r="C6" s="66">
        <v>1</v>
      </c>
      <c r="D6" s="27"/>
      <c r="E6" s="27"/>
      <c r="F6" s="27"/>
      <c r="G6" s="27"/>
      <c r="H6" s="27"/>
      <c r="I6" s="27"/>
      <c r="J6" s="27"/>
      <c r="K6" s="27"/>
      <c r="L6" s="27"/>
      <c r="M6" s="27"/>
      <c r="N6" s="27"/>
      <c r="O6" s="27"/>
      <c r="P6" s="27"/>
      <c r="Q6" s="27"/>
      <c r="R6" s="27"/>
      <c r="S6" s="27"/>
    </row>
    <row r="7" spans="1:19" ht="18.75" x14ac:dyDescent="0.3">
      <c r="A7" s="27"/>
      <c r="B7" s="7" t="s">
        <v>4</v>
      </c>
      <c r="C7" s="67">
        <v>1.4</v>
      </c>
      <c r="D7" s="27"/>
      <c r="E7" s="27"/>
      <c r="F7" s="27"/>
      <c r="G7" s="27"/>
      <c r="H7" s="27"/>
      <c r="I7" s="27"/>
      <c r="J7" s="27"/>
      <c r="K7" s="27"/>
      <c r="L7" s="27"/>
      <c r="M7" s="27"/>
      <c r="N7" s="27"/>
      <c r="O7" s="27"/>
      <c r="P7" s="27"/>
      <c r="Q7" s="27"/>
      <c r="R7" s="27"/>
      <c r="S7" s="27"/>
    </row>
    <row r="8" spans="1:19" x14ac:dyDescent="0.25">
      <c r="A8" s="27"/>
      <c r="B8" s="27"/>
      <c r="C8" s="27"/>
      <c r="D8" s="27"/>
      <c r="E8" s="27"/>
      <c r="F8" s="27"/>
      <c r="G8" s="27"/>
      <c r="H8" s="27"/>
      <c r="I8" s="27"/>
      <c r="J8" s="27"/>
      <c r="K8" s="27"/>
      <c r="L8" s="27"/>
      <c r="M8" s="27"/>
      <c r="N8" s="27"/>
      <c r="O8" s="27"/>
      <c r="P8" s="27"/>
      <c r="Q8" s="27"/>
      <c r="R8" s="27"/>
      <c r="S8" s="27"/>
    </row>
    <row r="9" spans="1:19" x14ac:dyDescent="0.25">
      <c r="A9" s="27"/>
      <c r="B9" s="27"/>
      <c r="C9" s="27"/>
      <c r="D9" s="27"/>
      <c r="E9" s="27"/>
      <c r="F9" s="27"/>
      <c r="G9" s="27"/>
      <c r="H9" s="27"/>
      <c r="I9" s="27"/>
      <c r="J9" s="27"/>
      <c r="K9" s="27"/>
      <c r="L9" s="27"/>
      <c r="M9" s="27"/>
      <c r="N9" s="27"/>
      <c r="O9" s="27"/>
      <c r="P9" s="27"/>
      <c r="Q9" s="27"/>
      <c r="R9" s="27"/>
      <c r="S9" s="27"/>
    </row>
    <row r="10" spans="1:19" ht="15.75" thickBot="1" x14ac:dyDescent="0.3">
      <c r="A10" s="27"/>
      <c r="B10" s="27"/>
      <c r="C10" s="27"/>
      <c r="D10" s="27"/>
      <c r="E10" s="27"/>
      <c r="F10" s="27"/>
      <c r="G10" s="27"/>
      <c r="H10" s="27"/>
      <c r="I10" s="27"/>
      <c r="J10" s="27"/>
      <c r="K10" s="27"/>
      <c r="L10" s="27"/>
      <c r="M10" s="27"/>
      <c r="N10" s="27"/>
      <c r="O10" s="27"/>
      <c r="P10" s="27"/>
      <c r="Q10" s="27"/>
      <c r="R10" s="27"/>
      <c r="S10" s="27"/>
    </row>
    <row r="11" spans="1:19" ht="15.75" x14ac:dyDescent="0.25">
      <c r="A11" s="27"/>
      <c r="B11" s="8" t="s">
        <v>121</v>
      </c>
      <c r="C11" s="66">
        <v>10</v>
      </c>
      <c r="D11" s="27"/>
      <c r="E11" s="27"/>
      <c r="F11" s="27"/>
      <c r="G11" s="27"/>
      <c r="H11" s="27"/>
      <c r="I11" s="27"/>
      <c r="J11" s="27"/>
      <c r="K11" s="27"/>
      <c r="L11" s="27"/>
      <c r="M11" s="27"/>
      <c r="N11" s="27"/>
      <c r="O11" s="27"/>
      <c r="P11" s="27"/>
      <c r="Q11" s="27"/>
      <c r="R11" s="27"/>
      <c r="S11" s="27"/>
    </row>
    <row r="12" spans="1:19" ht="15.75" x14ac:dyDescent="0.25">
      <c r="A12" s="27"/>
      <c r="B12" s="10" t="s">
        <v>68</v>
      </c>
      <c r="C12" s="67">
        <v>5</v>
      </c>
      <c r="D12" s="27"/>
      <c r="E12" s="27"/>
      <c r="F12" s="27"/>
      <c r="G12" s="27"/>
      <c r="H12" s="27"/>
      <c r="I12" s="27"/>
      <c r="J12" s="27"/>
      <c r="K12" s="27"/>
      <c r="L12" s="27"/>
      <c r="M12" s="27"/>
      <c r="N12" s="27"/>
      <c r="O12" s="27"/>
      <c r="P12" s="27"/>
      <c r="Q12" s="27"/>
      <c r="R12" s="27"/>
      <c r="S12" s="27"/>
    </row>
    <row r="13" spans="1:19" ht="15.75" x14ac:dyDescent="0.25">
      <c r="A13" s="27"/>
      <c r="B13" s="16" t="s">
        <v>98</v>
      </c>
      <c r="C13" s="67">
        <v>5</v>
      </c>
      <c r="D13" s="27"/>
      <c r="E13" s="27"/>
      <c r="F13" s="27"/>
      <c r="G13" s="27"/>
      <c r="H13" s="27"/>
      <c r="I13" s="27"/>
      <c r="J13" s="27"/>
      <c r="K13" s="27"/>
      <c r="L13" s="27"/>
      <c r="M13" s="27"/>
      <c r="N13" s="27"/>
      <c r="O13" s="27"/>
      <c r="P13" s="27"/>
      <c r="Q13" s="27"/>
      <c r="R13" s="27"/>
      <c r="S13" s="27"/>
    </row>
    <row r="14" spans="1:19" ht="15.75" x14ac:dyDescent="0.25">
      <c r="A14" s="27"/>
      <c r="B14" s="14" t="s">
        <v>99</v>
      </c>
      <c r="C14" s="67">
        <v>5</v>
      </c>
      <c r="D14" s="27"/>
      <c r="E14" s="27"/>
      <c r="F14" s="27"/>
      <c r="G14" s="27"/>
      <c r="H14" s="27"/>
      <c r="I14" s="27"/>
      <c r="J14" s="27"/>
      <c r="K14" s="27"/>
      <c r="L14" s="27"/>
      <c r="M14" s="27"/>
      <c r="N14" s="27"/>
      <c r="O14" s="27"/>
      <c r="P14" s="27"/>
      <c r="Q14" s="27"/>
      <c r="R14" s="27"/>
      <c r="S14" s="27"/>
    </row>
    <row r="15" spans="1:19" ht="34.5" customHeight="1" x14ac:dyDescent="0.25">
      <c r="A15" s="27"/>
      <c r="B15" s="70" t="s">
        <v>100</v>
      </c>
      <c r="C15" s="79">
        <v>0.5</v>
      </c>
      <c r="D15" s="81"/>
      <c r="E15" s="27"/>
      <c r="F15" s="27"/>
      <c r="G15" s="27"/>
      <c r="H15" s="27"/>
      <c r="I15" s="27"/>
      <c r="J15" s="27"/>
      <c r="K15" s="27"/>
      <c r="L15" s="27"/>
      <c r="M15" s="27"/>
      <c r="N15" s="27"/>
      <c r="O15" s="27"/>
      <c r="P15" s="27"/>
      <c r="Q15" s="27"/>
      <c r="R15" s="27"/>
      <c r="S15" s="27"/>
    </row>
    <row r="16" spans="1:19" x14ac:dyDescent="0.25">
      <c r="A16" s="27"/>
      <c r="B16" s="27"/>
      <c r="C16" s="27"/>
      <c r="D16" s="27"/>
      <c r="E16" s="27"/>
      <c r="F16" s="27"/>
      <c r="G16" s="27"/>
      <c r="H16" s="27"/>
      <c r="I16" s="27"/>
      <c r="J16" s="27"/>
      <c r="K16" s="27"/>
      <c r="L16" s="27"/>
      <c r="M16" s="27"/>
      <c r="N16" s="27"/>
      <c r="O16" s="27"/>
      <c r="P16" s="27"/>
      <c r="Q16" s="27"/>
      <c r="R16" s="27"/>
      <c r="S16" s="27"/>
    </row>
    <row r="17" spans="1:19" ht="15.75" thickBot="1" x14ac:dyDescent="0.3">
      <c r="A17" s="27"/>
      <c r="B17" s="27"/>
      <c r="C17" s="27"/>
      <c r="D17" s="27"/>
      <c r="E17" s="27"/>
      <c r="F17" s="27"/>
      <c r="G17" s="27"/>
      <c r="H17" s="27"/>
      <c r="I17" s="27"/>
      <c r="J17" s="27"/>
      <c r="K17" s="27"/>
      <c r="L17" s="27"/>
      <c r="M17" s="27"/>
      <c r="N17" s="27"/>
      <c r="O17" s="27"/>
      <c r="P17" s="27"/>
      <c r="Q17" s="27"/>
      <c r="R17" s="27"/>
      <c r="S17" s="27"/>
    </row>
    <row r="18" spans="1:19" ht="19.5" thickBot="1" x14ac:dyDescent="0.35">
      <c r="A18" s="27"/>
      <c r="B18" s="73" t="s">
        <v>70</v>
      </c>
      <c r="C18" s="18" t="s">
        <v>75</v>
      </c>
      <c r="D18" s="80" t="s">
        <v>30</v>
      </c>
      <c r="E18" s="20" t="s">
        <v>46</v>
      </c>
      <c r="F18" s="22" t="s">
        <v>74</v>
      </c>
      <c r="G18" s="24" t="s">
        <v>29</v>
      </c>
      <c r="H18" s="27"/>
      <c r="I18" s="27"/>
      <c r="J18" s="74" t="s">
        <v>13</v>
      </c>
      <c r="K18" s="13" t="s">
        <v>26</v>
      </c>
      <c r="L18" s="108" t="s">
        <v>124</v>
      </c>
      <c r="M18" s="5" t="s">
        <v>125</v>
      </c>
      <c r="N18" s="27"/>
      <c r="O18" s="27"/>
      <c r="P18" s="27"/>
      <c r="Q18" s="27"/>
      <c r="R18" s="27"/>
      <c r="S18" s="27"/>
    </row>
    <row r="19" spans="1:19" ht="19.5" thickBot="1" x14ac:dyDescent="0.35">
      <c r="A19" s="27"/>
      <c r="B19" s="32" t="s">
        <v>69</v>
      </c>
      <c r="C19" s="66">
        <v>8</v>
      </c>
      <c r="D19" s="48">
        <v>5</v>
      </c>
      <c r="E19" s="48">
        <v>0.1</v>
      </c>
      <c r="F19" s="44">
        <v>5</v>
      </c>
      <c r="G19" s="66">
        <v>5</v>
      </c>
      <c r="H19" s="27"/>
      <c r="I19" s="27"/>
      <c r="J19" s="107" t="s">
        <v>107</v>
      </c>
      <c r="K19" s="2" t="s">
        <v>117</v>
      </c>
      <c r="L19" s="105">
        <f>D45 *C21 *C11</f>
        <v>200</v>
      </c>
      <c r="M19" s="105" t="s">
        <v>126</v>
      </c>
      <c r="N19" s="27"/>
      <c r="O19" s="27"/>
      <c r="P19" s="27"/>
      <c r="Q19" s="27"/>
      <c r="R19" s="27"/>
      <c r="S19" s="27"/>
    </row>
    <row r="20" spans="1:19" ht="19.5" thickBot="1" x14ac:dyDescent="0.35">
      <c r="A20" s="27"/>
      <c r="B20" s="29" t="s">
        <v>71</v>
      </c>
      <c r="C20" s="67">
        <v>6</v>
      </c>
      <c r="D20" s="49">
        <v>4</v>
      </c>
      <c r="E20" s="49">
        <v>0.2</v>
      </c>
      <c r="F20" s="44">
        <v>4</v>
      </c>
      <c r="G20" s="67">
        <v>4</v>
      </c>
      <c r="H20" s="27"/>
      <c r="I20" s="27"/>
      <c r="J20" s="107" t="s">
        <v>108</v>
      </c>
      <c r="K20" s="2" t="s">
        <v>117</v>
      </c>
      <c r="L20" s="106">
        <f>D46 *C21 *C11</f>
        <v>120</v>
      </c>
      <c r="M20" s="105">
        <f>ROUNDUP(L20/'Player Numeric Design'!D80,0)</f>
        <v>2</v>
      </c>
      <c r="N20" s="27"/>
      <c r="O20" s="27"/>
      <c r="P20" s="27"/>
      <c r="Q20" s="27"/>
      <c r="R20" s="27"/>
      <c r="S20" s="27"/>
    </row>
    <row r="21" spans="1:19" ht="19.5" thickBot="1" x14ac:dyDescent="0.35">
      <c r="A21" s="27"/>
      <c r="B21" s="34" t="s">
        <v>34</v>
      </c>
      <c r="C21" s="67">
        <v>4</v>
      </c>
      <c r="D21" s="49">
        <v>3</v>
      </c>
      <c r="E21" s="49">
        <v>0.3</v>
      </c>
      <c r="F21" s="44">
        <v>3</v>
      </c>
      <c r="G21" s="67">
        <v>3</v>
      </c>
      <c r="H21" s="27"/>
      <c r="I21" s="27"/>
      <c r="J21" s="107" t="s">
        <v>109</v>
      </c>
      <c r="K21" s="2" t="s">
        <v>117</v>
      </c>
      <c r="L21" s="106">
        <f>D47 *C21 *C11</f>
        <v>120</v>
      </c>
      <c r="M21" s="105">
        <f>ROUNDUP(L21/'Player Numeric Design'!D80,0)</f>
        <v>2</v>
      </c>
      <c r="N21" s="27"/>
      <c r="O21" s="27"/>
      <c r="P21" s="27"/>
      <c r="Q21" s="27"/>
      <c r="R21" s="27"/>
      <c r="S21" s="27"/>
    </row>
    <row r="22" spans="1:19" ht="19.5" thickBot="1" x14ac:dyDescent="0.35">
      <c r="A22" s="27"/>
      <c r="B22" s="31" t="s">
        <v>72</v>
      </c>
      <c r="C22" s="67">
        <v>2</v>
      </c>
      <c r="D22" s="49">
        <v>2</v>
      </c>
      <c r="E22" s="49">
        <v>0.4</v>
      </c>
      <c r="F22" s="44">
        <v>2</v>
      </c>
      <c r="G22" s="67">
        <v>2</v>
      </c>
      <c r="H22" s="27"/>
      <c r="I22" s="27"/>
      <c r="J22" s="107" t="s">
        <v>110</v>
      </c>
      <c r="K22" s="2" t="s">
        <v>117</v>
      </c>
      <c r="L22" s="106">
        <f>D48 *C20 *C11</f>
        <v>180</v>
      </c>
      <c r="M22" s="105">
        <f>ROUNDUP(L22/'Player Numeric Design'!D80,0)</f>
        <v>3</v>
      </c>
      <c r="N22" s="27"/>
      <c r="O22" s="27"/>
      <c r="P22" s="27"/>
      <c r="Q22" s="27"/>
      <c r="R22" s="27"/>
      <c r="S22" s="27"/>
    </row>
    <row r="23" spans="1:19" ht="19.5" thickBot="1" x14ac:dyDescent="0.35">
      <c r="A23" s="27"/>
      <c r="B23" s="33" t="s">
        <v>73</v>
      </c>
      <c r="C23" s="67">
        <v>1</v>
      </c>
      <c r="D23" s="49">
        <v>1</v>
      </c>
      <c r="E23" s="49">
        <v>0.5</v>
      </c>
      <c r="F23" s="44">
        <v>1</v>
      </c>
      <c r="G23" s="67">
        <v>1</v>
      </c>
      <c r="H23" s="27"/>
      <c r="I23" s="27"/>
      <c r="J23" s="107" t="s">
        <v>111</v>
      </c>
      <c r="K23" s="2" t="s">
        <v>117</v>
      </c>
      <c r="L23" s="106">
        <f>D49 *C21 *C11</f>
        <v>80</v>
      </c>
      <c r="M23" s="105">
        <f>ROUNDUP(L23/'Player Numeric Design'!D80,0)</f>
        <v>2</v>
      </c>
      <c r="N23" s="27"/>
      <c r="O23" s="27"/>
      <c r="P23" s="27"/>
      <c r="Q23" s="27"/>
      <c r="R23" s="27"/>
      <c r="S23" s="27"/>
    </row>
    <row r="24" spans="1:19" ht="18.75" x14ac:dyDescent="0.3">
      <c r="A24" s="27"/>
      <c r="B24" s="27"/>
      <c r="C24" s="27"/>
      <c r="D24" s="81"/>
      <c r="E24" s="27"/>
      <c r="F24" s="27"/>
      <c r="G24" s="27"/>
      <c r="H24" s="27"/>
      <c r="I24" s="27"/>
      <c r="J24" s="107" t="s">
        <v>112</v>
      </c>
      <c r="K24" s="2" t="s">
        <v>117</v>
      </c>
      <c r="L24" s="106">
        <f>D50 *C20 *C11</f>
        <v>300</v>
      </c>
      <c r="M24" s="105">
        <f>ROUNDUP(L24/'Player Numeric Design'!D80,0)</f>
        <v>5</v>
      </c>
      <c r="N24" s="27"/>
      <c r="O24" s="27"/>
      <c r="P24" s="27"/>
      <c r="Q24" s="27"/>
      <c r="R24" s="27"/>
      <c r="S24" s="27"/>
    </row>
    <row r="25" spans="1:19" x14ac:dyDescent="0.25">
      <c r="A25" s="27"/>
      <c r="B25" s="27"/>
      <c r="C25" s="27"/>
      <c r="D25" s="27"/>
      <c r="E25" s="27"/>
      <c r="F25" s="27"/>
      <c r="G25" s="27"/>
      <c r="H25" s="27"/>
      <c r="I25" s="27"/>
      <c r="J25" s="27"/>
      <c r="K25" s="27"/>
      <c r="L25" s="27"/>
      <c r="M25" s="27"/>
      <c r="N25" s="27"/>
      <c r="O25" s="27"/>
      <c r="P25" s="27"/>
      <c r="Q25" s="27"/>
      <c r="R25" s="27"/>
      <c r="S25" s="27"/>
    </row>
    <row r="26" spans="1:19" x14ac:dyDescent="0.25">
      <c r="A26" s="27"/>
      <c r="B26" s="27"/>
      <c r="C26" s="27"/>
      <c r="D26" s="27"/>
      <c r="E26" s="27"/>
      <c r="F26" s="27"/>
      <c r="G26" s="27"/>
      <c r="H26" s="27"/>
      <c r="I26" s="27"/>
      <c r="J26" s="27"/>
      <c r="K26" s="27"/>
      <c r="L26" s="27"/>
      <c r="M26" s="27"/>
      <c r="N26" s="27"/>
      <c r="O26" s="27"/>
      <c r="P26" s="27"/>
      <c r="Q26" s="27"/>
      <c r="R26" s="27"/>
      <c r="S26" s="27"/>
    </row>
    <row r="27" spans="1:19" x14ac:dyDescent="0.25">
      <c r="A27" s="27"/>
      <c r="B27" s="27"/>
      <c r="C27" s="27"/>
      <c r="D27" s="27"/>
      <c r="E27" s="27"/>
      <c r="F27" s="27"/>
      <c r="G27" s="27"/>
      <c r="H27" s="27"/>
      <c r="I27" s="27"/>
      <c r="J27" s="27"/>
      <c r="K27" s="27"/>
      <c r="L27" s="27"/>
      <c r="M27" s="27"/>
      <c r="N27" s="27"/>
      <c r="O27" s="27"/>
      <c r="P27" s="27"/>
      <c r="Q27" s="27"/>
      <c r="R27" s="27"/>
      <c r="S27" s="27"/>
    </row>
    <row r="28" spans="1:19" x14ac:dyDescent="0.25">
      <c r="A28" s="27"/>
      <c r="B28" s="27"/>
      <c r="C28" s="27"/>
      <c r="D28" s="27"/>
      <c r="E28" s="27"/>
      <c r="F28" s="27"/>
      <c r="G28" s="27"/>
      <c r="H28" s="27"/>
      <c r="I28" s="27"/>
      <c r="J28" s="27"/>
      <c r="K28" s="27"/>
      <c r="L28" s="27"/>
      <c r="M28" s="27"/>
      <c r="N28" s="27"/>
      <c r="O28" s="27"/>
      <c r="P28" s="27"/>
      <c r="Q28" s="27"/>
      <c r="R28" s="27"/>
      <c r="S28" s="27"/>
    </row>
    <row r="29" spans="1:19" ht="15.75" thickBot="1" x14ac:dyDescent="0.3">
      <c r="A29" s="27"/>
      <c r="B29" s="27"/>
      <c r="C29" s="27"/>
      <c r="D29" s="27"/>
      <c r="E29" s="27"/>
      <c r="F29" s="27"/>
      <c r="G29" s="27"/>
      <c r="H29" s="27"/>
      <c r="I29" s="27"/>
      <c r="J29" s="27"/>
      <c r="K29" s="27"/>
      <c r="L29" s="27"/>
      <c r="M29" s="27"/>
      <c r="N29" s="27"/>
      <c r="O29" s="27"/>
      <c r="P29" s="27"/>
      <c r="Q29" s="27"/>
      <c r="R29" s="27"/>
      <c r="S29" s="27"/>
    </row>
    <row r="30" spans="1:19" ht="16.5" thickBot="1" x14ac:dyDescent="0.3">
      <c r="A30" s="27"/>
      <c r="B30" s="74" t="s">
        <v>13</v>
      </c>
      <c r="C30" s="119" t="s">
        <v>26</v>
      </c>
      <c r="D30" s="8" t="s">
        <v>119</v>
      </c>
      <c r="E30" s="10" t="s">
        <v>39</v>
      </c>
      <c r="F30" s="9" t="s">
        <v>58</v>
      </c>
      <c r="G30" s="16" t="s">
        <v>60</v>
      </c>
      <c r="H30" s="72" t="s">
        <v>61</v>
      </c>
      <c r="I30" s="27"/>
      <c r="J30" s="27"/>
      <c r="K30" s="27"/>
      <c r="L30" s="27"/>
      <c r="M30" s="27"/>
      <c r="N30" s="27"/>
      <c r="O30" s="27"/>
      <c r="P30" s="27"/>
      <c r="Q30" s="27"/>
      <c r="R30" s="27"/>
      <c r="S30" s="27"/>
    </row>
    <row r="31" spans="1:19" x14ac:dyDescent="0.25">
      <c r="A31" s="27"/>
      <c r="B31" s="75" t="s">
        <v>107</v>
      </c>
      <c r="C31" t="s">
        <v>117</v>
      </c>
      <c r="D31" s="29" t="s">
        <v>33</v>
      </c>
      <c r="E31" s="85" t="s">
        <v>120</v>
      </c>
      <c r="F31" s="85" t="s">
        <v>120</v>
      </c>
      <c r="G31" s="85" t="s">
        <v>120</v>
      </c>
      <c r="H31" s="85" t="s">
        <v>120</v>
      </c>
      <c r="I31" s="27"/>
      <c r="J31" s="27"/>
      <c r="K31" s="27"/>
      <c r="L31" s="27"/>
      <c r="M31" s="27"/>
      <c r="N31" s="27"/>
      <c r="O31" s="27"/>
      <c r="P31" s="27"/>
      <c r="Q31" s="27"/>
      <c r="R31" s="27"/>
      <c r="S31" s="27"/>
    </row>
    <row r="32" spans="1:19" x14ac:dyDescent="0.25">
      <c r="A32" s="27"/>
      <c r="B32" s="75" t="s">
        <v>108</v>
      </c>
      <c r="C32" t="s">
        <v>117</v>
      </c>
      <c r="D32" s="34" t="s">
        <v>34</v>
      </c>
      <c r="E32" s="85" t="s">
        <v>120</v>
      </c>
      <c r="F32" s="85" t="s">
        <v>120</v>
      </c>
      <c r="G32" s="85" t="s">
        <v>120</v>
      </c>
      <c r="H32" s="85" t="s">
        <v>120</v>
      </c>
      <c r="I32" s="27"/>
      <c r="J32" s="27"/>
      <c r="K32" s="27"/>
      <c r="L32" s="27"/>
      <c r="M32" s="27"/>
      <c r="N32" s="27"/>
      <c r="O32" s="27"/>
      <c r="P32" s="27"/>
      <c r="Q32" s="27"/>
      <c r="R32" s="27"/>
      <c r="S32" s="27"/>
    </row>
    <row r="33" spans="1:19" x14ac:dyDescent="0.25">
      <c r="A33" s="27"/>
      <c r="B33" s="75" t="s">
        <v>109</v>
      </c>
      <c r="C33" t="s">
        <v>117</v>
      </c>
      <c r="D33" s="34" t="s">
        <v>34</v>
      </c>
      <c r="E33" s="85" t="s">
        <v>120</v>
      </c>
      <c r="F33" s="85" t="s">
        <v>120</v>
      </c>
      <c r="G33" s="85" t="s">
        <v>120</v>
      </c>
      <c r="H33" s="85" t="s">
        <v>120</v>
      </c>
      <c r="I33" s="27"/>
      <c r="J33" s="27"/>
      <c r="K33" s="27"/>
      <c r="L33" s="27"/>
      <c r="M33" s="27"/>
      <c r="N33" s="27"/>
      <c r="O33" s="27"/>
      <c r="P33" s="27"/>
      <c r="Q33" s="27"/>
      <c r="R33" s="27"/>
      <c r="S33" s="27"/>
    </row>
    <row r="34" spans="1:19" x14ac:dyDescent="0.25">
      <c r="A34" s="27"/>
      <c r="B34" s="75" t="s">
        <v>110</v>
      </c>
      <c r="C34" t="s">
        <v>117</v>
      </c>
      <c r="D34" s="34" t="s">
        <v>34</v>
      </c>
      <c r="E34" s="85" t="s">
        <v>120</v>
      </c>
      <c r="F34" s="85" t="s">
        <v>120</v>
      </c>
      <c r="G34" s="85" t="s">
        <v>120</v>
      </c>
      <c r="H34" s="85" t="s">
        <v>120</v>
      </c>
      <c r="I34" s="27"/>
      <c r="J34" s="27"/>
      <c r="K34" s="27"/>
      <c r="L34" s="27"/>
      <c r="M34" s="27"/>
      <c r="N34" s="27"/>
      <c r="O34" s="27"/>
      <c r="P34" s="27"/>
      <c r="Q34" s="27"/>
      <c r="R34" s="27"/>
      <c r="S34" s="27"/>
    </row>
    <row r="35" spans="1:19" x14ac:dyDescent="0.25">
      <c r="A35" s="27"/>
      <c r="B35" s="75" t="s">
        <v>111</v>
      </c>
      <c r="C35" t="s">
        <v>117</v>
      </c>
      <c r="D35" s="34" t="s">
        <v>34</v>
      </c>
      <c r="E35" s="85" t="s">
        <v>120</v>
      </c>
      <c r="F35" s="85" t="s">
        <v>120</v>
      </c>
      <c r="G35" s="85" t="s">
        <v>120</v>
      </c>
      <c r="H35" s="85" t="s">
        <v>120</v>
      </c>
      <c r="I35" s="27"/>
      <c r="J35" s="27"/>
      <c r="K35" s="27"/>
      <c r="L35" s="27"/>
      <c r="M35" s="27"/>
      <c r="N35" s="27"/>
      <c r="O35" s="27"/>
      <c r="P35" s="27"/>
      <c r="Q35" s="27"/>
      <c r="R35" s="27"/>
      <c r="S35" s="27"/>
    </row>
    <row r="36" spans="1:19" x14ac:dyDescent="0.25">
      <c r="A36" s="27"/>
      <c r="B36" s="75" t="s">
        <v>112</v>
      </c>
      <c r="C36" t="s">
        <v>117</v>
      </c>
      <c r="D36" s="29" t="s">
        <v>33</v>
      </c>
      <c r="E36" s="85" t="s">
        <v>120</v>
      </c>
      <c r="F36" s="85" t="s">
        <v>120</v>
      </c>
      <c r="G36" s="85" t="s">
        <v>120</v>
      </c>
      <c r="H36" s="85" t="s">
        <v>120</v>
      </c>
      <c r="I36" s="27"/>
      <c r="J36" s="27"/>
      <c r="K36" s="27"/>
      <c r="L36" s="27"/>
      <c r="M36" s="27"/>
      <c r="N36" s="27"/>
      <c r="O36" s="27"/>
      <c r="P36" s="27"/>
      <c r="Q36" s="27"/>
      <c r="R36" s="27"/>
      <c r="S36" s="27"/>
    </row>
    <row r="37" spans="1:19" x14ac:dyDescent="0.25">
      <c r="A37" s="27"/>
      <c r="B37" s="75" t="s">
        <v>113</v>
      </c>
      <c r="C37" t="s">
        <v>118</v>
      </c>
      <c r="D37" s="29" t="s">
        <v>33</v>
      </c>
      <c r="E37" s="31" t="s">
        <v>35</v>
      </c>
      <c r="F37" s="31" t="s">
        <v>35</v>
      </c>
      <c r="G37" s="34" t="s">
        <v>34</v>
      </c>
      <c r="H37" s="85" t="s">
        <v>120</v>
      </c>
      <c r="I37" s="27"/>
      <c r="J37" s="27"/>
      <c r="K37" s="27"/>
      <c r="L37" s="27"/>
      <c r="M37" s="27"/>
      <c r="N37" s="27"/>
      <c r="O37" s="27"/>
      <c r="P37" s="27"/>
      <c r="Q37" s="27"/>
      <c r="R37" s="27"/>
      <c r="S37" s="27"/>
    </row>
    <row r="38" spans="1:19" x14ac:dyDescent="0.25">
      <c r="A38" s="27"/>
      <c r="B38" s="75" t="s">
        <v>114</v>
      </c>
      <c r="C38" t="s">
        <v>118</v>
      </c>
      <c r="D38" s="34" t="s">
        <v>34</v>
      </c>
      <c r="E38" s="33" t="s">
        <v>36</v>
      </c>
      <c r="F38" s="32" t="s">
        <v>32</v>
      </c>
      <c r="G38" s="34" t="s">
        <v>34</v>
      </c>
      <c r="H38" s="85" t="s">
        <v>120</v>
      </c>
      <c r="I38" s="27"/>
      <c r="J38" s="27"/>
      <c r="K38" s="27"/>
      <c r="L38" s="27"/>
      <c r="M38" s="27"/>
      <c r="N38" s="27"/>
      <c r="O38" s="27"/>
      <c r="P38" s="27"/>
      <c r="Q38" s="27"/>
      <c r="R38" s="27"/>
      <c r="S38" s="27"/>
    </row>
    <row r="39" spans="1:19" x14ac:dyDescent="0.25">
      <c r="A39" s="27"/>
      <c r="B39" s="75" t="s">
        <v>115</v>
      </c>
      <c r="C39" t="s">
        <v>118</v>
      </c>
      <c r="D39" s="34" t="s">
        <v>34</v>
      </c>
      <c r="E39" s="32" t="s">
        <v>32</v>
      </c>
      <c r="F39" s="85" t="s">
        <v>120</v>
      </c>
      <c r="G39" s="34" t="s">
        <v>34</v>
      </c>
      <c r="H39" s="85" t="s">
        <v>120</v>
      </c>
      <c r="I39" s="27"/>
      <c r="J39" s="27"/>
      <c r="K39" s="27"/>
      <c r="L39" s="27"/>
      <c r="M39" s="27"/>
      <c r="N39" s="27"/>
      <c r="O39" s="27"/>
      <c r="P39" s="27"/>
      <c r="Q39" s="27"/>
      <c r="R39" s="27"/>
      <c r="S39" s="27"/>
    </row>
    <row r="40" spans="1:19" x14ac:dyDescent="0.25">
      <c r="A40" s="27"/>
      <c r="B40" s="75" t="s">
        <v>116</v>
      </c>
      <c r="C40" t="s">
        <v>118</v>
      </c>
      <c r="D40" s="31" t="s">
        <v>35</v>
      </c>
      <c r="E40" s="34" t="s">
        <v>34</v>
      </c>
      <c r="F40" s="34" t="s">
        <v>34</v>
      </c>
      <c r="G40" s="29" t="s">
        <v>33</v>
      </c>
      <c r="H40" s="34" t="s">
        <v>34</v>
      </c>
      <c r="I40" s="27"/>
      <c r="J40" s="27"/>
      <c r="K40" s="27"/>
      <c r="L40" s="27"/>
      <c r="M40" s="27"/>
      <c r="N40" s="27"/>
      <c r="O40" s="27"/>
      <c r="P40" s="27"/>
      <c r="Q40" s="27"/>
      <c r="R40" s="27"/>
      <c r="S40" s="27"/>
    </row>
    <row r="41" spans="1:19" x14ac:dyDescent="0.25">
      <c r="A41" s="27"/>
      <c r="B41" s="27"/>
      <c r="C41" s="27"/>
      <c r="D41" s="27"/>
      <c r="E41" s="27"/>
      <c r="F41" s="27"/>
      <c r="G41" s="27"/>
      <c r="H41" s="27"/>
      <c r="I41" s="27"/>
      <c r="J41" s="27"/>
      <c r="K41" s="27"/>
      <c r="L41" s="27"/>
      <c r="M41" s="27"/>
      <c r="N41" s="27"/>
      <c r="O41" s="27"/>
      <c r="P41" s="27"/>
      <c r="Q41" s="27"/>
      <c r="R41" s="27"/>
      <c r="S41" s="27"/>
    </row>
    <row r="42" spans="1:19" x14ac:dyDescent="0.25">
      <c r="A42" s="27"/>
      <c r="B42" s="27"/>
      <c r="C42" s="27"/>
      <c r="D42" s="27"/>
      <c r="E42" s="27"/>
      <c r="F42" s="27"/>
      <c r="G42" s="27"/>
      <c r="H42" s="27"/>
      <c r="I42" s="27"/>
      <c r="J42" s="27"/>
      <c r="K42" s="27"/>
      <c r="L42" s="27"/>
      <c r="M42" s="27"/>
      <c r="N42" s="27"/>
      <c r="O42" s="27"/>
      <c r="P42" s="27"/>
      <c r="Q42" s="27"/>
      <c r="R42" s="27"/>
      <c r="S42" s="27"/>
    </row>
    <row r="43" spans="1:19" ht="15.75" thickBot="1" x14ac:dyDescent="0.3">
      <c r="A43" s="27"/>
      <c r="B43" s="27"/>
      <c r="C43" s="27"/>
      <c r="D43" s="27"/>
      <c r="E43" s="27"/>
      <c r="F43" s="27"/>
      <c r="G43" s="27"/>
      <c r="H43" s="27"/>
      <c r="I43" s="27"/>
      <c r="J43" s="27"/>
      <c r="K43" s="27"/>
      <c r="L43" s="27"/>
      <c r="M43" s="27"/>
      <c r="N43" s="27"/>
      <c r="O43" s="27"/>
      <c r="P43" s="27"/>
      <c r="Q43" s="27"/>
      <c r="R43" s="27"/>
      <c r="S43" s="27"/>
    </row>
    <row r="44" spans="1:19" ht="16.5" thickBot="1" x14ac:dyDescent="0.3">
      <c r="A44" s="27"/>
      <c r="B44" s="74" t="s">
        <v>13</v>
      </c>
      <c r="C44" s="120" t="s">
        <v>26</v>
      </c>
      <c r="D44" s="91" t="s">
        <v>63</v>
      </c>
      <c r="E44" s="92" t="s">
        <v>64</v>
      </c>
      <c r="F44" s="93" t="s">
        <v>65</v>
      </c>
      <c r="G44" s="94" t="s">
        <v>66</v>
      </c>
      <c r="H44" s="95" t="s">
        <v>67</v>
      </c>
      <c r="I44" s="27"/>
      <c r="J44" s="27"/>
      <c r="K44" s="27"/>
      <c r="L44" s="27"/>
      <c r="M44" s="27"/>
      <c r="N44" s="27"/>
      <c r="O44" s="27"/>
      <c r="P44" s="27"/>
      <c r="Q44" s="27"/>
      <c r="R44" s="27"/>
      <c r="S44" s="27"/>
    </row>
    <row r="45" spans="1:19" ht="15.75" x14ac:dyDescent="0.25">
      <c r="A45" s="27"/>
      <c r="B45" s="75" t="s">
        <v>107</v>
      </c>
      <c r="C45" t="s">
        <v>117</v>
      </c>
      <c r="D45" s="88">
        <v>5</v>
      </c>
      <c r="E45" s="96" t="s">
        <v>120</v>
      </c>
      <c r="F45" s="96" t="s">
        <v>120</v>
      </c>
      <c r="G45" s="96" t="s">
        <v>120</v>
      </c>
      <c r="H45" s="96" t="s">
        <v>120</v>
      </c>
      <c r="I45" s="27"/>
      <c r="J45" s="27"/>
      <c r="K45" s="27"/>
      <c r="L45" s="27"/>
      <c r="M45" s="27"/>
      <c r="N45" s="27"/>
      <c r="O45" s="27"/>
      <c r="P45" s="27"/>
      <c r="Q45" s="27"/>
      <c r="R45" s="27"/>
      <c r="S45" s="27"/>
    </row>
    <row r="46" spans="1:19" ht="15.75" x14ac:dyDescent="0.25">
      <c r="A46" s="27"/>
      <c r="B46" s="75" t="s">
        <v>108</v>
      </c>
      <c r="C46" t="s">
        <v>117</v>
      </c>
      <c r="D46" s="88">
        <v>3</v>
      </c>
      <c r="E46" s="96" t="s">
        <v>120</v>
      </c>
      <c r="F46" s="96" t="s">
        <v>120</v>
      </c>
      <c r="G46" s="96" t="s">
        <v>120</v>
      </c>
      <c r="H46" s="96" t="s">
        <v>120</v>
      </c>
      <c r="I46" s="27"/>
      <c r="J46" s="27"/>
      <c r="K46" s="27"/>
      <c r="L46" s="27"/>
      <c r="M46" s="27"/>
      <c r="N46" s="27"/>
      <c r="O46" s="27"/>
      <c r="P46" s="27"/>
      <c r="Q46" s="27"/>
      <c r="R46" s="27"/>
      <c r="S46" s="27"/>
    </row>
    <row r="47" spans="1:19" ht="15.75" x14ac:dyDescent="0.25">
      <c r="A47" s="27"/>
      <c r="B47" s="75" t="s">
        <v>109</v>
      </c>
      <c r="C47" t="s">
        <v>117</v>
      </c>
      <c r="D47" s="88">
        <v>3</v>
      </c>
      <c r="E47" s="96" t="s">
        <v>120</v>
      </c>
      <c r="F47" s="96" t="s">
        <v>120</v>
      </c>
      <c r="G47" s="96" t="s">
        <v>120</v>
      </c>
      <c r="H47" s="96" t="s">
        <v>120</v>
      </c>
      <c r="I47" s="27"/>
      <c r="J47" s="27"/>
      <c r="K47" s="27"/>
      <c r="L47" s="27"/>
      <c r="M47" s="27"/>
      <c r="N47" s="27"/>
      <c r="O47" s="27"/>
      <c r="P47" s="27"/>
      <c r="Q47" s="27"/>
      <c r="R47" s="27"/>
      <c r="S47" s="27"/>
    </row>
    <row r="48" spans="1:19" ht="15.75" x14ac:dyDescent="0.25">
      <c r="A48" s="27"/>
      <c r="B48" s="75" t="s">
        <v>110</v>
      </c>
      <c r="C48" t="s">
        <v>117</v>
      </c>
      <c r="D48" s="88">
        <v>3</v>
      </c>
      <c r="E48" s="96" t="s">
        <v>120</v>
      </c>
      <c r="F48" s="96" t="s">
        <v>120</v>
      </c>
      <c r="G48" s="96" t="s">
        <v>120</v>
      </c>
      <c r="H48" s="96" t="s">
        <v>120</v>
      </c>
      <c r="I48" s="27"/>
      <c r="J48" s="27"/>
      <c r="K48" s="27"/>
      <c r="L48" s="27"/>
      <c r="M48" s="27"/>
      <c r="N48" s="27"/>
      <c r="O48" s="27"/>
      <c r="P48" s="27"/>
      <c r="Q48" s="27"/>
      <c r="R48" s="27"/>
      <c r="S48" s="27"/>
    </row>
    <row r="49" spans="1:19" ht="15.75" x14ac:dyDescent="0.25">
      <c r="A49" s="27"/>
      <c r="B49" s="75" t="s">
        <v>111</v>
      </c>
      <c r="C49" t="s">
        <v>117</v>
      </c>
      <c r="D49" s="88">
        <v>2</v>
      </c>
      <c r="E49" s="96" t="s">
        <v>120</v>
      </c>
      <c r="F49" s="96" t="s">
        <v>120</v>
      </c>
      <c r="G49" s="96" t="s">
        <v>120</v>
      </c>
      <c r="H49" s="96" t="s">
        <v>120</v>
      </c>
      <c r="I49" s="27"/>
      <c r="J49" s="27"/>
      <c r="K49" s="27"/>
      <c r="L49" s="27"/>
      <c r="M49" s="27"/>
      <c r="N49" s="27"/>
      <c r="O49" s="27"/>
      <c r="P49" s="27"/>
      <c r="Q49" s="27"/>
      <c r="R49" s="27"/>
      <c r="S49" s="27"/>
    </row>
    <row r="50" spans="1:19" ht="15.75" x14ac:dyDescent="0.25">
      <c r="A50" s="27"/>
      <c r="B50" s="75" t="s">
        <v>112</v>
      </c>
      <c r="C50" t="s">
        <v>117</v>
      </c>
      <c r="D50" s="88">
        <v>5</v>
      </c>
      <c r="E50" s="96" t="s">
        <v>120</v>
      </c>
      <c r="F50" s="96" t="s">
        <v>120</v>
      </c>
      <c r="G50" s="96" t="s">
        <v>120</v>
      </c>
      <c r="H50" s="96" t="s">
        <v>120</v>
      </c>
      <c r="I50" s="27"/>
      <c r="J50" s="27"/>
      <c r="K50" s="27"/>
      <c r="L50" s="27"/>
      <c r="M50" s="27"/>
      <c r="N50" s="27"/>
      <c r="O50" s="27"/>
      <c r="P50" s="27"/>
      <c r="Q50" s="27"/>
      <c r="R50" s="27"/>
      <c r="S50" s="27"/>
    </row>
    <row r="51" spans="1:19" ht="15.75" x14ac:dyDescent="0.25">
      <c r="A51" s="27"/>
      <c r="B51" s="75" t="s">
        <v>113</v>
      </c>
      <c r="C51" t="s">
        <v>118</v>
      </c>
      <c r="D51" s="88">
        <v>5</v>
      </c>
      <c r="E51" s="89">
        <v>10</v>
      </c>
      <c r="F51" s="99">
        <v>5</v>
      </c>
      <c r="G51" s="99">
        <v>5</v>
      </c>
      <c r="H51" s="96" t="s">
        <v>120</v>
      </c>
      <c r="I51" s="27"/>
      <c r="J51" s="27"/>
      <c r="K51" s="27"/>
      <c r="L51" s="27"/>
      <c r="M51" s="27"/>
      <c r="N51" s="27"/>
      <c r="O51" s="27"/>
      <c r="P51" s="27"/>
      <c r="Q51" s="27"/>
      <c r="R51" s="27"/>
      <c r="S51" s="27"/>
    </row>
    <row r="52" spans="1:19" ht="15.75" x14ac:dyDescent="0.25">
      <c r="A52" s="27"/>
      <c r="B52" s="75" t="s">
        <v>114</v>
      </c>
      <c r="C52" t="s">
        <v>118</v>
      </c>
      <c r="D52" s="88">
        <v>5</v>
      </c>
      <c r="E52" s="89">
        <v>3</v>
      </c>
      <c r="F52" s="99">
        <v>5</v>
      </c>
      <c r="G52" s="99">
        <v>5</v>
      </c>
      <c r="H52" s="96" t="s">
        <v>120</v>
      </c>
      <c r="I52" s="27"/>
      <c r="J52" s="27"/>
      <c r="K52" s="27"/>
      <c r="L52" s="27"/>
      <c r="M52" s="27"/>
      <c r="N52" s="27"/>
      <c r="O52" s="27"/>
      <c r="P52" s="27"/>
      <c r="Q52" s="27"/>
      <c r="R52" s="27"/>
      <c r="S52" s="27"/>
    </row>
    <row r="53" spans="1:19" ht="15.75" x14ac:dyDescent="0.25">
      <c r="A53" s="27"/>
      <c r="B53" s="75" t="s">
        <v>115</v>
      </c>
      <c r="C53" t="s">
        <v>118</v>
      </c>
      <c r="D53" s="88">
        <v>5</v>
      </c>
      <c r="E53" s="89">
        <v>15</v>
      </c>
      <c r="F53" s="96" t="s">
        <v>120</v>
      </c>
      <c r="G53" s="99">
        <v>5</v>
      </c>
      <c r="H53" s="96" t="s">
        <v>120</v>
      </c>
      <c r="I53" s="27"/>
      <c r="J53" s="27"/>
      <c r="K53" s="27"/>
      <c r="L53" s="27"/>
      <c r="M53" s="27"/>
      <c r="N53" s="27"/>
      <c r="O53" s="27"/>
      <c r="P53" s="27"/>
      <c r="Q53" s="27"/>
      <c r="R53" s="27"/>
      <c r="S53" s="27"/>
    </row>
    <row r="54" spans="1:19" ht="15.75" x14ac:dyDescent="0.25">
      <c r="A54" s="27"/>
      <c r="B54" s="75" t="s">
        <v>116</v>
      </c>
      <c r="C54" t="s">
        <v>118</v>
      </c>
      <c r="D54" s="88">
        <v>5</v>
      </c>
      <c r="E54" s="89">
        <v>6</v>
      </c>
      <c r="F54" s="89">
        <v>5</v>
      </c>
      <c r="G54" s="89">
        <v>6</v>
      </c>
      <c r="H54" s="97">
        <v>4.6666666666666696</v>
      </c>
      <c r="I54" s="27"/>
      <c r="J54" s="27"/>
      <c r="K54" s="27"/>
      <c r="L54" s="27"/>
      <c r="M54" s="27"/>
      <c r="N54" s="27"/>
      <c r="O54" s="27"/>
      <c r="P54" s="27"/>
      <c r="Q54" s="27"/>
      <c r="R54" s="27"/>
      <c r="S54" s="27"/>
    </row>
    <row r="55" spans="1:19" x14ac:dyDescent="0.25">
      <c r="A55" s="27"/>
      <c r="B55" s="27"/>
      <c r="C55" s="27"/>
      <c r="D55" s="27"/>
      <c r="E55" s="27"/>
      <c r="F55" s="27"/>
      <c r="G55" s="27"/>
      <c r="H55" s="27"/>
      <c r="I55" s="27"/>
      <c r="J55" s="27"/>
      <c r="K55" s="27"/>
      <c r="L55" s="27"/>
      <c r="M55" s="27"/>
      <c r="N55" s="27"/>
      <c r="O55" s="27"/>
      <c r="P55" s="27"/>
      <c r="Q55" s="27"/>
      <c r="R55" s="27"/>
      <c r="S55" s="27"/>
    </row>
    <row r="56" spans="1:19" x14ac:dyDescent="0.25">
      <c r="A56" s="27"/>
      <c r="B56" s="27"/>
      <c r="C56" s="27"/>
      <c r="D56" s="27"/>
      <c r="E56" s="27"/>
      <c r="F56" s="27"/>
      <c r="G56" s="27"/>
      <c r="H56" s="27"/>
      <c r="I56" s="27"/>
      <c r="J56" s="27"/>
      <c r="K56" s="27"/>
      <c r="L56" s="27"/>
      <c r="M56" s="27"/>
      <c r="N56" s="27"/>
      <c r="O56" s="27"/>
      <c r="P56" s="27"/>
      <c r="Q56" s="27"/>
      <c r="R56" s="27"/>
      <c r="S56" s="27"/>
    </row>
    <row r="57" spans="1:19" ht="15.75" thickBot="1" x14ac:dyDescent="0.3">
      <c r="A57" s="27"/>
      <c r="B57" s="27"/>
      <c r="C57" s="27"/>
      <c r="D57" s="27"/>
      <c r="E57" s="27"/>
      <c r="F57" s="27"/>
      <c r="G57" s="27"/>
      <c r="H57" s="27"/>
      <c r="I57" s="27"/>
      <c r="J57" s="27"/>
      <c r="K57" s="27"/>
      <c r="L57" s="27"/>
      <c r="M57" s="27"/>
      <c r="N57" s="27"/>
      <c r="O57" s="27"/>
      <c r="P57" s="27"/>
      <c r="Q57" s="27"/>
      <c r="R57" s="27"/>
      <c r="S57" s="27"/>
    </row>
    <row r="58" spans="1:19" ht="16.5" thickBot="1" x14ac:dyDescent="0.3">
      <c r="A58" s="27"/>
      <c r="B58" s="74" t="s">
        <v>13</v>
      </c>
      <c r="C58" s="120" t="s">
        <v>26</v>
      </c>
      <c r="D58" s="18" t="s">
        <v>122</v>
      </c>
      <c r="E58" s="19" t="s">
        <v>123</v>
      </c>
      <c r="F58" s="21" t="s">
        <v>101</v>
      </c>
      <c r="G58" s="23" t="s">
        <v>104</v>
      </c>
      <c r="H58" s="82" t="s">
        <v>105</v>
      </c>
      <c r="I58" s="27"/>
      <c r="J58" s="27"/>
      <c r="K58" s="27"/>
      <c r="L58" s="27"/>
      <c r="M58" s="27"/>
      <c r="N58" s="27"/>
      <c r="O58" s="27"/>
      <c r="P58" s="27"/>
      <c r="Q58" s="27"/>
      <c r="R58" s="27"/>
      <c r="S58" s="27"/>
    </row>
    <row r="59" spans="1:19" ht="15.75" x14ac:dyDescent="0.25">
      <c r="A59" s="27"/>
      <c r="B59" s="75" t="s">
        <v>107</v>
      </c>
      <c r="C59" t="s">
        <v>117</v>
      </c>
      <c r="D59" s="86">
        <f>D45 *C20 *C11</f>
        <v>300</v>
      </c>
      <c r="E59" s="98" t="s">
        <v>120</v>
      </c>
      <c r="F59" s="98" t="s">
        <v>120</v>
      </c>
      <c r="G59" s="98" t="s">
        <v>120</v>
      </c>
      <c r="H59" s="87" t="s">
        <v>120</v>
      </c>
      <c r="I59" s="27"/>
      <c r="J59" s="81"/>
      <c r="K59" s="84"/>
      <c r="L59" s="27"/>
      <c r="M59" s="27"/>
      <c r="N59" s="27"/>
      <c r="O59" s="27"/>
      <c r="P59" s="27"/>
      <c r="Q59" s="27"/>
      <c r="R59" s="27"/>
      <c r="S59" s="27"/>
    </row>
    <row r="60" spans="1:19" ht="15.75" x14ac:dyDescent="0.25">
      <c r="A60" s="27"/>
      <c r="B60" s="75" t="s">
        <v>108</v>
      </c>
      <c r="C60" t="s">
        <v>117</v>
      </c>
      <c r="D60" s="88">
        <f>D46 *C21 *C11</f>
        <v>120</v>
      </c>
      <c r="E60" s="96" t="s">
        <v>120</v>
      </c>
      <c r="F60" s="96" t="s">
        <v>120</v>
      </c>
      <c r="G60" s="96" t="s">
        <v>120</v>
      </c>
      <c r="H60" s="87" t="s">
        <v>120</v>
      </c>
      <c r="I60" s="27"/>
      <c r="J60" s="81"/>
      <c r="K60" s="84"/>
      <c r="L60" s="27"/>
      <c r="M60" s="27"/>
      <c r="N60" s="27"/>
      <c r="O60" s="27"/>
      <c r="P60" s="27"/>
      <c r="Q60" s="27"/>
      <c r="R60" s="27"/>
      <c r="S60" s="27"/>
    </row>
    <row r="61" spans="1:19" ht="15.75" x14ac:dyDescent="0.25">
      <c r="A61" s="27"/>
      <c r="B61" s="75" t="s">
        <v>109</v>
      </c>
      <c r="C61" t="s">
        <v>117</v>
      </c>
      <c r="D61" s="88">
        <f>D47 *C21 *C11</f>
        <v>120</v>
      </c>
      <c r="E61" s="96" t="s">
        <v>120</v>
      </c>
      <c r="F61" s="96" t="s">
        <v>120</v>
      </c>
      <c r="G61" s="96" t="s">
        <v>120</v>
      </c>
      <c r="H61" s="87" t="s">
        <v>120</v>
      </c>
      <c r="I61" s="27"/>
      <c r="J61" s="81"/>
      <c r="K61" s="84"/>
      <c r="L61" s="27"/>
      <c r="M61" s="27"/>
      <c r="N61" s="27"/>
      <c r="O61" s="27"/>
      <c r="P61" s="27"/>
      <c r="Q61" s="27"/>
      <c r="R61" s="27"/>
      <c r="S61" s="27"/>
    </row>
    <row r="62" spans="1:19" ht="15.75" x14ac:dyDescent="0.25">
      <c r="A62" s="27"/>
      <c r="B62" s="75" t="s">
        <v>110</v>
      </c>
      <c r="C62" t="s">
        <v>117</v>
      </c>
      <c r="D62" s="88">
        <f>D48 *C21 *C11</f>
        <v>120</v>
      </c>
      <c r="E62" s="96" t="s">
        <v>120</v>
      </c>
      <c r="F62" s="96" t="s">
        <v>120</v>
      </c>
      <c r="G62" s="96" t="s">
        <v>120</v>
      </c>
      <c r="H62" s="87" t="s">
        <v>120</v>
      </c>
      <c r="I62" s="27"/>
      <c r="J62" s="81"/>
      <c r="K62" s="84"/>
      <c r="L62" s="27"/>
      <c r="M62" s="27"/>
      <c r="N62" s="27"/>
      <c r="O62" s="27"/>
      <c r="P62" s="27"/>
      <c r="Q62" s="27"/>
      <c r="R62" s="27"/>
      <c r="S62" s="27"/>
    </row>
    <row r="63" spans="1:19" ht="15.75" x14ac:dyDescent="0.25">
      <c r="A63" s="27"/>
      <c r="B63" s="75" t="s">
        <v>111</v>
      </c>
      <c r="C63" t="s">
        <v>117</v>
      </c>
      <c r="D63" s="88">
        <f>D49 *C21 *C11</f>
        <v>80</v>
      </c>
      <c r="E63" s="96" t="s">
        <v>120</v>
      </c>
      <c r="F63" s="96" t="s">
        <v>120</v>
      </c>
      <c r="G63" s="96" t="s">
        <v>120</v>
      </c>
      <c r="H63" s="87" t="s">
        <v>120</v>
      </c>
      <c r="I63" s="27"/>
      <c r="J63" s="81"/>
      <c r="K63" s="84"/>
      <c r="L63" s="27"/>
      <c r="M63" s="27"/>
      <c r="N63" s="27"/>
      <c r="O63" s="27"/>
      <c r="P63" s="27"/>
      <c r="Q63" s="27"/>
      <c r="R63" s="27"/>
      <c r="S63" s="27"/>
    </row>
    <row r="64" spans="1:19" ht="16.5" thickBot="1" x14ac:dyDescent="0.3">
      <c r="A64" s="27"/>
      <c r="B64" s="75" t="s">
        <v>112</v>
      </c>
      <c r="C64" t="s">
        <v>117</v>
      </c>
      <c r="D64" s="88">
        <f>D50 *C22 *C11</f>
        <v>100</v>
      </c>
      <c r="E64" s="96" t="s">
        <v>120</v>
      </c>
      <c r="F64" s="96" t="s">
        <v>120</v>
      </c>
      <c r="G64" s="96" t="s">
        <v>120</v>
      </c>
      <c r="H64" s="87" t="s">
        <v>120</v>
      </c>
      <c r="I64" s="27"/>
      <c r="J64" s="83" t="s">
        <v>77</v>
      </c>
      <c r="K64" s="101" t="s">
        <v>78</v>
      </c>
      <c r="L64" s="27"/>
      <c r="M64" s="27"/>
      <c r="N64" s="27"/>
      <c r="O64" s="27"/>
      <c r="P64" s="27"/>
      <c r="Q64" s="27"/>
      <c r="R64" s="27"/>
      <c r="S64" s="27"/>
    </row>
    <row r="65" spans="1:19" ht="15.75" x14ac:dyDescent="0.25">
      <c r="A65" s="27"/>
      <c r="B65" s="75" t="s">
        <v>113</v>
      </c>
      <c r="C65" t="s">
        <v>118</v>
      </c>
      <c r="D65" s="88">
        <f>D51 *C20 *C11</f>
        <v>300</v>
      </c>
      <c r="E65" s="89">
        <f>E51 *D22 *C12</f>
        <v>100</v>
      </c>
      <c r="F65" s="99">
        <f>F51 *E22 *C15</f>
        <v>1</v>
      </c>
      <c r="G65" s="89">
        <f>G51 *F21 *C13</f>
        <v>75</v>
      </c>
      <c r="H65" s="87" t="s">
        <v>120</v>
      </c>
      <c r="I65" s="27"/>
      <c r="J65" s="100" t="s">
        <v>120</v>
      </c>
      <c r="K65" s="102">
        <f>ROUNDDOWN(C6/F65,1)</f>
        <v>1</v>
      </c>
      <c r="L65" s="27"/>
      <c r="M65" s="27"/>
      <c r="N65" s="27"/>
      <c r="O65" s="27"/>
      <c r="P65" s="27"/>
      <c r="Q65" s="27"/>
      <c r="R65" s="27"/>
      <c r="S65" s="27"/>
    </row>
    <row r="66" spans="1:19" ht="15.75" x14ac:dyDescent="0.25">
      <c r="A66" s="27"/>
      <c r="B66" s="75" t="s">
        <v>114</v>
      </c>
      <c r="C66" t="s">
        <v>118</v>
      </c>
      <c r="D66" s="88">
        <f>D52 *C21 *C11</f>
        <v>200</v>
      </c>
      <c r="E66" s="89">
        <f>E52 *D23 *C12</f>
        <v>15</v>
      </c>
      <c r="F66" s="99">
        <f>F52 *E19 *C15</f>
        <v>0.25</v>
      </c>
      <c r="G66" s="89">
        <f>G52 *F21 *C11</f>
        <v>150</v>
      </c>
      <c r="H66" s="87" t="s">
        <v>120</v>
      </c>
      <c r="I66" s="27"/>
      <c r="J66" s="100" t="s">
        <v>120</v>
      </c>
      <c r="K66" s="97">
        <f>ROUNDDOWN(C6/F66,1)</f>
        <v>4</v>
      </c>
      <c r="L66" s="27"/>
      <c r="M66" s="27"/>
      <c r="N66" s="27"/>
      <c r="O66" s="27"/>
      <c r="P66" s="27"/>
      <c r="Q66" s="27"/>
      <c r="R66" s="27"/>
      <c r="S66" s="27"/>
    </row>
    <row r="67" spans="1:19" ht="15.75" x14ac:dyDescent="0.25">
      <c r="A67" s="27"/>
      <c r="B67" s="75" t="s">
        <v>115</v>
      </c>
      <c r="C67" t="s">
        <v>118</v>
      </c>
      <c r="D67" s="88">
        <f>D53 *C21 *C11</f>
        <v>200</v>
      </c>
      <c r="E67" s="89">
        <f>E53 *D19 *C12</f>
        <v>375</v>
      </c>
      <c r="F67" s="96" t="s">
        <v>120</v>
      </c>
      <c r="G67" s="89">
        <f>G53 *F19 *C13</f>
        <v>125</v>
      </c>
      <c r="H67" s="87" t="s">
        <v>120</v>
      </c>
      <c r="I67" s="27"/>
      <c r="J67" s="100" t="s">
        <v>120</v>
      </c>
      <c r="K67" s="103" t="s">
        <v>120</v>
      </c>
      <c r="L67" s="27"/>
      <c r="M67" s="27"/>
      <c r="N67" s="27"/>
      <c r="O67" s="27"/>
      <c r="P67" s="27"/>
      <c r="Q67" s="27"/>
      <c r="R67" s="27"/>
      <c r="S67" s="27"/>
    </row>
    <row r="68" spans="1:19" ht="15.75" x14ac:dyDescent="0.25">
      <c r="A68" s="27"/>
      <c r="B68" s="75" t="s">
        <v>116</v>
      </c>
      <c r="C68" t="s">
        <v>118</v>
      </c>
      <c r="D68" s="88">
        <f>D54 *C22 *C11</f>
        <v>100</v>
      </c>
      <c r="E68" s="89">
        <f>E54 *D21 *C12</f>
        <v>90</v>
      </c>
      <c r="F68" s="89">
        <f>F54 *E21 *C15</f>
        <v>0.75</v>
      </c>
      <c r="G68" s="89">
        <f>G54 *F20 *C13</f>
        <v>120</v>
      </c>
      <c r="H68" s="88">
        <f>H54 *G21 *C14</f>
        <v>70.000000000000043</v>
      </c>
      <c r="I68" s="27"/>
      <c r="J68" s="90">
        <f>E67*C7</f>
        <v>525</v>
      </c>
      <c r="K68" s="104">
        <f>ROUNDDOWN(C6/F68,1)</f>
        <v>1.3</v>
      </c>
      <c r="L68" s="27"/>
      <c r="M68" s="27"/>
      <c r="N68" s="27"/>
      <c r="O68" s="27"/>
      <c r="P68" s="27"/>
      <c r="Q68" s="27"/>
      <c r="R68" s="27"/>
      <c r="S68" s="27"/>
    </row>
    <row r="69" spans="1:19" x14ac:dyDescent="0.25">
      <c r="A69" s="27"/>
      <c r="B69" s="27"/>
      <c r="C69" s="27"/>
      <c r="D69" s="27"/>
      <c r="E69" s="27"/>
      <c r="F69" s="27"/>
      <c r="G69" s="27"/>
      <c r="H69" s="27"/>
      <c r="I69" s="27"/>
      <c r="J69" s="27"/>
      <c r="K69" s="27"/>
      <c r="L69" s="27"/>
      <c r="M69" s="27"/>
      <c r="N69" s="27"/>
      <c r="O69" s="27"/>
      <c r="P69" s="27"/>
      <c r="Q69" s="27"/>
      <c r="R69" s="27"/>
      <c r="S69" s="27"/>
    </row>
    <row r="70" spans="1:19" x14ac:dyDescent="0.25">
      <c r="A70" s="27"/>
      <c r="B70" s="27"/>
      <c r="C70" s="27"/>
      <c r="D70" s="27"/>
      <c r="E70" s="27"/>
      <c r="F70" s="27"/>
      <c r="G70" s="27"/>
      <c r="H70" s="27"/>
      <c r="I70" s="27"/>
      <c r="J70" s="27"/>
      <c r="K70" s="27"/>
      <c r="L70" s="27"/>
      <c r="M70" s="27"/>
      <c r="N70" s="27"/>
      <c r="O70" s="27"/>
      <c r="P70" s="27"/>
      <c r="Q70" s="27"/>
      <c r="R70" s="27"/>
      <c r="S70" s="27"/>
    </row>
    <row r="71" spans="1:19" x14ac:dyDescent="0.25">
      <c r="A71" s="27"/>
      <c r="B71" s="27"/>
      <c r="C71" s="27"/>
      <c r="D71" s="27"/>
      <c r="E71" s="27"/>
      <c r="F71" s="27"/>
      <c r="G71" s="27"/>
      <c r="H71" s="27"/>
      <c r="I71" s="27"/>
      <c r="J71" s="27"/>
      <c r="K71" s="27"/>
      <c r="L71" s="27"/>
      <c r="M71" s="27"/>
      <c r="N71" s="27"/>
      <c r="O71" s="27"/>
      <c r="P71" s="27"/>
      <c r="Q71" s="27"/>
      <c r="R71" s="27"/>
      <c r="S71" s="27"/>
    </row>
    <row r="72" spans="1:19" x14ac:dyDescent="0.25">
      <c r="A72" s="27"/>
      <c r="B72" s="27"/>
      <c r="C72" s="27"/>
      <c r="D72" s="27"/>
      <c r="E72" s="27"/>
      <c r="F72" s="27"/>
      <c r="G72" s="27"/>
      <c r="H72" s="27"/>
      <c r="I72" s="27"/>
      <c r="J72" s="27"/>
      <c r="K72" s="27"/>
      <c r="L72" s="27"/>
      <c r="M72" s="27"/>
      <c r="N72" s="27"/>
      <c r="O72" s="27"/>
      <c r="P72" s="27"/>
      <c r="Q72" s="27"/>
      <c r="R72" s="27"/>
      <c r="S72" s="27"/>
    </row>
    <row r="73" spans="1:19" x14ac:dyDescent="0.25">
      <c r="A73" s="27"/>
      <c r="B73" s="27"/>
      <c r="C73" s="27"/>
      <c r="D73" s="27"/>
      <c r="E73" s="27"/>
      <c r="F73" s="27"/>
      <c r="G73" s="27"/>
      <c r="H73" s="27"/>
      <c r="I73" s="27"/>
      <c r="J73" s="27"/>
      <c r="K73" s="27"/>
      <c r="L73" s="27"/>
      <c r="M73" s="27"/>
      <c r="N73" s="27"/>
      <c r="O73" s="27"/>
      <c r="P73" s="27"/>
      <c r="Q73" s="27"/>
      <c r="R73" s="27"/>
      <c r="S73" s="27"/>
    </row>
    <row r="74" spans="1:19" x14ac:dyDescent="0.25">
      <c r="A74" s="27"/>
      <c r="B74" s="27"/>
      <c r="C74" s="27"/>
      <c r="D74" s="27"/>
      <c r="E74" s="27"/>
      <c r="F74" s="27"/>
      <c r="G74" s="27"/>
      <c r="H74" s="27"/>
      <c r="I74" s="27"/>
      <c r="J74" s="27"/>
      <c r="K74" s="27"/>
      <c r="L74" s="27"/>
      <c r="M74" s="27"/>
      <c r="N74" s="27"/>
      <c r="O74" s="27"/>
      <c r="P74" s="27"/>
      <c r="Q74" s="27"/>
      <c r="R74" s="27"/>
      <c r="S74" s="27"/>
    </row>
    <row r="75" spans="1:19" x14ac:dyDescent="0.25">
      <c r="A75" s="27"/>
      <c r="B75" s="27"/>
      <c r="C75" s="27"/>
      <c r="D75" s="27"/>
      <c r="E75" s="27"/>
      <c r="F75" s="27"/>
      <c r="G75" s="27"/>
      <c r="H75" s="27"/>
      <c r="I75" s="27"/>
      <c r="J75" s="27"/>
      <c r="K75" s="27"/>
      <c r="L75" s="27"/>
      <c r="M75" s="27"/>
      <c r="N75" s="27"/>
      <c r="O75" s="27"/>
      <c r="P75" s="27"/>
      <c r="Q75" s="27"/>
      <c r="R75" s="27"/>
      <c r="S75" s="27"/>
    </row>
    <row r="76" spans="1:19" x14ac:dyDescent="0.25">
      <c r="A76" s="27"/>
      <c r="B76" s="27"/>
      <c r="C76" s="27"/>
      <c r="D76" s="27"/>
      <c r="E76" s="27"/>
      <c r="F76" s="27"/>
      <c r="G76" s="27"/>
      <c r="H76" s="27"/>
      <c r="I76" s="27"/>
      <c r="J76" s="27"/>
      <c r="K76" s="27"/>
      <c r="L76" s="27"/>
      <c r="M76" s="27"/>
      <c r="N76" s="27"/>
      <c r="O76" s="27"/>
      <c r="P76" s="27"/>
      <c r="Q76" s="27"/>
      <c r="R76" s="27"/>
      <c r="S76" s="27"/>
    </row>
    <row r="77" spans="1:19" x14ac:dyDescent="0.25">
      <c r="A77" s="27"/>
      <c r="B77" s="27"/>
      <c r="C77" s="27"/>
      <c r="D77" s="27"/>
      <c r="E77" s="27"/>
      <c r="F77" s="27"/>
      <c r="G77" s="27"/>
      <c r="H77" s="27"/>
      <c r="I77" s="27"/>
      <c r="J77" s="27"/>
      <c r="K77" s="27"/>
      <c r="L77" s="27"/>
      <c r="M77" s="27"/>
      <c r="N77" s="27"/>
      <c r="O77" s="27"/>
      <c r="P77" s="27"/>
      <c r="Q77" s="27"/>
      <c r="R77" s="27"/>
      <c r="S77" s="27"/>
    </row>
    <row r="78" spans="1:19" x14ac:dyDescent="0.25">
      <c r="A78" s="27"/>
      <c r="B78" s="27"/>
      <c r="C78" s="27"/>
      <c r="D78" s="27"/>
      <c r="E78" s="27"/>
      <c r="F78" s="27"/>
      <c r="G78" s="27"/>
      <c r="H78" s="27"/>
      <c r="I78" s="27"/>
      <c r="J78" s="27"/>
      <c r="K78" s="27"/>
      <c r="L78" s="27"/>
      <c r="M78" s="27"/>
      <c r="N78" s="27"/>
      <c r="O78" s="27"/>
      <c r="P78" s="27"/>
      <c r="Q78" s="27"/>
      <c r="R78" s="27"/>
      <c r="S78" s="27"/>
    </row>
    <row r="79" spans="1:19" x14ac:dyDescent="0.25">
      <c r="A79" s="27"/>
      <c r="B79" s="27"/>
      <c r="C79" s="27"/>
      <c r="D79" s="27"/>
      <c r="E79" s="27"/>
      <c r="F79" s="27"/>
      <c r="G79" s="27"/>
      <c r="H79" s="27"/>
      <c r="I79" s="27"/>
      <c r="J79" s="27"/>
      <c r="K79" s="27"/>
      <c r="L79" s="27"/>
      <c r="M79" s="27"/>
      <c r="N79" s="27"/>
      <c r="O79" s="27"/>
      <c r="P79" s="27"/>
      <c r="Q79" s="27"/>
      <c r="R79" s="27"/>
      <c r="S79" s="27"/>
    </row>
  </sheetData>
  <pageMargins left="0" right="0" top="0" bottom="0" header="0" footer="0"/>
  <pageSetup paperSize="9" scale="3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1158C3526E47A79B10A221402325" ma:contentTypeVersion="14" ma:contentTypeDescription="Create a new document." ma:contentTypeScope="" ma:versionID="e1bed865ebbcedb88488f8648e42bbab">
  <xsd:schema xmlns:xsd="http://www.w3.org/2001/XMLSchema" xmlns:xs="http://www.w3.org/2001/XMLSchema" xmlns:p="http://schemas.microsoft.com/office/2006/metadata/properties" xmlns:ns3="5dc39ca3-bbc3-4294-ac6a-7d096e769177" xmlns:ns4="d980e7e0-a08a-4a69-b5b2-2e9e622e464f" targetNamespace="http://schemas.microsoft.com/office/2006/metadata/properties" ma:root="true" ma:fieldsID="e1d9f76544bf88f00183f9a6407445c2" ns3:_="" ns4:_="">
    <xsd:import namespace="5dc39ca3-bbc3-4294-ac6a-7d096e769177"/>
    <xsd:import namespace="d980e7e0-a08a-4a69-b5b2-2e9e622e464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c39ca3-bbc3-4294-ac6a-7d096e769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80e7e0-a08a-4a69-b5b2-2e9e622e46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dc39ca3-bbc3-4294-ac6a-7d096e769177" xsi:nil="true"/>
  </documentManagement>
</p:properties>
</file>

<file path=customXml/itemProps1.xml><?xml version="1.0" encoding="utf-8"?>
<ds:datastoreItem xmlns:ds="http://schemas.openxmlformats.org/officeDocument/2006/customXml" ds:itemID="{60541EFC-FC8C-452B-94E9-5D7AE17F8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c39ca3-bbc3-4294-ac6a-7d096e769177"/>
    <ds:schemaRef ds:uri="d980e7e0-a08a-4a69-b5b2-2e9e622e4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C15105-88B8-43A2-B2C7-482ADC4E4F68}">
  <ds:schemaRefs>
    <ds:schemaRef ds:uri="http://schemas.microsoft.com/sharepoint/v3/contenttype/forms"/>
  </ds:schemaRefs>
</ds:datastoreItem>
</file>

<file path=customXml/itemProps3.xml><?xml version="1.0" encoding="utf-8"?>
<ds:datastoreItem xmlns:ds="http://schemas.openxmlformats.org/officeDocument/2006/customXml" ds:itemID="{C3EE9E87-DE6C-490D-A40B-618FF39B7DC6}">
  <ds:schemaRef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d980e7e0-a08a-4a69-b5b2-2e9e622e464f"/>
    <ds:schemaRef ds:uri="5dc39ca3-bbc3-4294-ac6a-7d096e76917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Player Numeric Design</vt:lpstr>
      <vt:lpstr>Enemy Numeric Design</vt:lpstr>
      <vt:lpstr>Obstacle+Hazard Numeric Design</vt:lpstr>
      <vt:lpstr>'Player Numeric Design'!Print_Area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dc:creator>
  <cp:lastModifiedBy>Mo</cp:lastModifiedBy>
  <cp:lastPrinted>2023-02-08T18:44:26Z</cp:lastPrinted>
  <dcterms:created xsi:type="dcterms:W3CDTF">2022-12-21T23:32:19Z</dcterms:created>
  <dcterms:modified xsi:type="dcterms:W3CDTF">2023-03-26T11:52:49Z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0x0101000CA21158C3526E47A79B10A221402325</vt:lpwstr>
  </property>
</Properties>
</file>